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П новая 2023\"/>
    </mc:Choice>
  </mc:AlternateContent>
  <bookViews>
    <workbookView xWindow="0" yWindow="0" windowWidth="19200" windowHeight="11505"/>
  </bookViews>
  <sheets>
    <sheet name="ГО Красноуфимск" sheetId="1" r:id="rId1"/>
  </sheets>
  <definedNames>
    <definedName name="_xlnm._FilterDatabase" localSheetId="0" hidden="1">'ГО Красноуфимск'!$A$9:$J$118</definedName>
    <definedName name="_xlnm.Print_Titles" localSheetId="0">'ГО Красноуфимск'!$7:$9</definedName>
  </definedNames>
  <calcPr calcId="162913"/>
</workbook>
</file>

<file path=xl/calcChain.xml><?xml version="1.0" encoding="utf-8"?>
<calcChain xmlns="http://schemas.openxmlformats.org/spreadsheetml/2006/main">
  <c r="D116" i="1" l="1"/>
  <c r="D78" i="1"/>
  <c r="D55" i="1" l="1"/>
  <c r="E55" i="1"/>
  <c r="F55" i="1"/>
  <c r="G55" i="1"/>
  <c r="H55" i="1"/>
  <c r="I55" i="1"/>
  <c r="G78" i="1" l="1"/>
  <c r="H78" i="1"/>
  <c r="I78" i="1"/>
  <c r="D17" i="1" l="1"/>
  <c r="C78" i="1" l="1"/>
  <c r="E11" i="1"/>
  <c r="F11" i="1"/>
  <c r="G11" i="1"/>
  <c r="H11" i="1"/>
  <c r="I11" i="1"/>
  <c r="D11" i="1"/>
  <c r="D104" i="1"/>
  <c r="D103" i="1"/>
  <c r="E74" i="1"/>
  <c r="F74" i="1"/>
  <c r="G74" i="1"/>
  <c r="H74" i="1"/>
  <c r="I74" i="1"/>
  <c r="E75" i="1"/>
  <c r="F75" i="1"/>
  <c r="G75" i="1"/>
  <c r="H75" i="1"/>
  <c r="I75" i="1"/>
  <c r="D74" i="1"/>
  <c r="D69" i="1"/>
  <c r="E49" i="1"/>
  <c r="F49" i="1"/>
  <c r="G49" i="1"/>
  <c r="H49" i="1"/>
  <c r="I49" i="1"/>
  <c r="E50" i="1"/>
  <c r="F50" i="1"/>
  <c r="G50" i="1"/>
  <c r="H50" i="1"/>
  <c r="I50" i="1"/>
  <c r="D50" i="1"/>
  <c r="D49" i="1"/>
  <c r="E27" i="1"/>
  <c r="F27" i="1"/>
  <c r="G27" i="1"/>
  <c r="H27" i="1"/>
  <c r="I27" i="1"/>
  <c r="E28" i="1"/>
  <c r="F28" i="1"/>
  <c r="G28" i="1"/>
  <c r="H28" i="1"/>
  <c r="I28" i="1"/>
  <c r="D28" i="1"/>
  <c r="D27" i="1"/>
  <c r="E16" i="1"/>
  <c r="F16" i="1"/>
  <c r="G16" i="1"/>
  <c r="H16" i="1"/>
  <c r="I16" i="1"/>
  <c r="E17" i="1"/>
  <c r="F17" i="1"/>
  <c r="G17" i="1"/>
  <c r="H17" i="1"/>
  <c r="I17" i="1"/>
  <c r="D16" i="1"/>
  <c r="C87" i="1"/>
  <c r="C86" i="1"/>
  <c r="I85" i="1"/>
  <c r="H85" i="1"/>
  <c r="G85" i="1"/>
  <c r="F85" i="1"/>
  <c r="E85" i="1"/>
  <c r="D85" i="1"/>
  <c r="E20" i="1"/>
  <c r="F20" i="1"/>
  <c r="G20" i="1"/>
  <c r="H20" i="1"/>
  <c r="I20" i="1"/>
  <c r="D20" i="1"/>
  <c r="C106" i="1"/>
  <c r="C107" i="1"/>
  <c r="C109" i="1"/>
  <c r="C111" i="1"/>
  <c r="C112" i="1"/>
  <c r="C114" i="1"/>
  <c r="C116" i="1"/>
  <c r="C118" i="1"/>
  <c r="C77" i="1"/>
  <c r="C80" i="1"/>
  <c r="C81" i="1"/>
  <c r="C83" i="1"/>
  <c r="C84" i="1"/>
  <c r="C89" i="1"/>
  <c r="C91" i="1"/>
  <c r="C92" i="1"/>
  <c r="C94" i="1"/>
  <c r="C95" i="1"/>
  <c r="C96" i="1"/>
  <c r="C97" i="1"/>
  <c r="C99" i="1"/>
  <c r="C100" i="1"/>
  <c r="C70" i="1"/>
  <c r="C52" i="1"/>
  <c r="C54" i="1"/>
  <c r="C56" i="1"/>
  <c r="C58" i="1"/>
  <c r="C60" i="1"/>
  <c r="C62" i="1"/>
  <c r="C64" i="1"/>
  <c r="C65" i="1"/>
  <c r="C30" i="1"/>
  <c r="C32" i="1"/>
  <c r="C33" i="1"/>
  <c r="C35" i="1"/>
  <c r="C37" i="1"/>
  <c r="C39" i="1"/>
  <c r="C40" i="1"/>
  <c r="C42" i="1"/>
  <c r="C44" i="1"/>
  <c r="C46" i="1"/>
  <c r="C49" i="1" l="1"/>
  <c r="C27" i="1"/>
  <c r="D12" i="1"/>
  <c r="D102" i="1"/>
  <c r="C85" i="1"/>
  <c r="D75" i="1"/>
  <c r="E63" i="1"/>
  <c r="D63" i="1"/>
  <c r="E61" i="1"/>
  <c r="D61" i="1"/>
  <c r="E59" i="1"/>
  <c r="D59" i="1"/>
  <c r="E57" i="1"/>
  <c r="D57" i="1"/>
  <c r="C55" i="1"/>
  <c r="E53" i="1"/>
  <c r="D53" i="1"/>
  <c r="E51" i="1"/>
  <c r="D51" i="1"/>
  <c r="E48" i="1"/>
  <c r="D48" i="1"/>
  <c r="F48" i="1"/>
  <c r="G48" i="1"/>
  <c r="H48" i="1"/>
  <c r="I48" i="1"/>
  <c r="E103" i="1"/>
  <c r="F103" i="1"/>
  <c r="G103" i="1"/>
  <c r="H103" i="1"/>
  <c r="I103" i="1"/>
  <c r="I12" i="1" s="1"/>
  <c r="F104" i="1"/>
  <c r="G104" i="1"/>
  <c r="H104" i="1"/>
  <c r="I104" i="1"/>
  <c r="E115" i="1"/>
  <c r="D115" i="1"/>
  <c r="E113" i="1"/>
  <c r="D113" i="1"/>
  <c r="E110" i="1"/>
  <c r="D110" i="1"/>
  <c r="E108" i="1"/>
  <c r="D108" i="1"/>
  <c r="E105" i="1"/>
  <c r="D105" i="1"/>
  <c r="E98" i="1"/>
  <c r="D98" i="1"/>
  <c r="E93" i="1"/>
  <c r="D93" i="1"/>
  <c r="E90" i="1"/>
  <c r="D90" i="1"/>
  <c r="E88" i="1"/>
  <c r="D88" i="1"/>
  <c r="E82" i="1"/>
  <c r="D82" i="1"/>
  <c r="E79" i="1"/>
  <c r="D79" i="1"/>
  <c r="E76" i="1"/>
  <c r="D76" i="1"/>
  <c r="C73" i="1"/>
  <c r="C28" i="1"/>
  <c r="I102" i="1" l="1"/>
  <c r="H102" i="1"/>
  <c r="G102" i="1"/>
  <c r="F102" i="1"/>
  <c r="G12" i="1"/>
  <c r="H12" i="1"/>
  <c r="F12" i="1"/>
  <c r="E12" i="1"/>
  <c r="C75" i="1"/>
  <c r="C74" i="1"/>
  <c r="C103" i="1"/>
  <c r="C50" i="1"/>
  <c r="E72" i="1"/>
  <c r="D72" i="1"/>
  <c r="E45" i="1"/>
  <c r="D45" i="1"/>
  <c r="E43" i="1"/>
  <c r="D43" i="1"/>
  <c r="E41" i="1"/>
  <c r="D41" i="1"/>
  <c r="E38" i="1"/>
  <c r="D38" i="1"/>
  <c r="E36" i="1"/>
  <c r="D36" i="1"/>
  <c r="E34" i="1"/>
  <c r="D34" i="1"/>
  <c r="E31" i="1"/>
  <c r="D31" i="1"/>
  <c r="E29" i="1"/>
  <c r="D29" i="1"/>
  <c r="C23" i="1"/>
  <c r="C21" i="1"/>
  <c r="C19" i="1"/>
  <c r="E22" i="1"/>
  <c r="E18" i="1"/>
  <c r="D22" i="1"/>
  <c r="D18" i="1"/>
  <c r="C17" i="1" l="1"/>
  <c r="C16" i="1"/>
  <c r="E25" i="1"/>
  <c r="E15" i="1"/>
  <c r="D25" i="1"/>
  <c r="D15" i="1"/>
  <c r="F82" i="1"/>
  <c r="G82" i="1"/>
  <c r="H82" i="1"/>
  <c r="I82" i="1"/>
  <c r="C82" i="1" l="1"/>
  <c r="I63" i="1"/>
  <c r="H63" i="1"/>
  <c r="G63" i="1"/>
  <c r="F63" i="1"/>
  <c r="C63" i="1" l="1"/>
  <c r="I93" i="1"/>
  <c r="H93" i="1"/>
  <c r="G93" i="1"/>
  <c r="F93" i="1"/>
  <c r="C93" i="1" l="1"/>
  <c r="F105" i="1"/>
  <c r="G105" i="1"/>
  <c r="H105" i="1"/>
  <c r="I105" i="1"/>
  <c r="C105" i="1" l="1"/>
  <c r="F38" i="1"/>
  <c r="G38" i="1"/>
  <c r="H38" i="1"/>
  <c r="I38" i="1"/>
  <c r="C38" i="1" l="1"/>
  <c r="F36" i="1"/>
  <c r="G36" i="1"/>
  <c r="H36" i="1"/>
  <c r="I36" i="1"/>
  <c r="C36" i="1" l="1"/>
  <c r="F45" i="1"/>
  <c r="G45" i="1"/>
  <c r="H45" i="1"/>
  <c r="I45" i="1"/>
  <c r="F43" i="1"/>
  <c r="G43" i="1"/>
  <c r="H43" i="1"/>
  <c r="I43" i="1"/>
  <c r="C22" i="1"/>
  <c r="F22" i="1"/>
  <c r="G22" i="1"/>
  <c r="H22" i="1"/>
  <c r="F115" i="1"/>
  <c r="G115" i="1"/>
  <c r="H115" i="1"/>
  <c r="I115" i="1"/>
  <c r="F113" i="1"/>
  <c r="G113" i="1"/>
  <c r="H113" i="1"/>
  <c r="I113" i="1"/>
  <c r="I117" i="1"/>
  <c r="H117" i="1"/>
  <c r="G117" i="1"/>
  <c r="F53" i="1"/>
  <c r="G53" i="1"/>
  <c r="H53" i="1"/>
  <c r="I53" i="1"/>
  <c r="F117" i="1"/>
  <c r="I22" i="1"/>
  <c r="F98" i="1"/>
  <c r="G98" i="1"/>
  <c r="H98" i="1"/>
  <c r="I98" i="1"/>
  <c r="F90" i="1"/>
  <c r="G90" i="1"/>
  <c r="H90" i="1"/>
  <c r="I90" i="1"/>
  <c r="F61" i="1"/>
  <c r="G61" i="1"/>
  <c r="H61" i="1"/>
  <c r="I61" i="1"/>
  <c r="F41" i="1"/>
  <c r="G41" i="1"/>
  <c r="H41" i="1"/>
  <c r="I41" i="1"/>
  <c r="G68" i="1"/>
  <c r="H68" i="1"/>
  <c r="I68" i="1"/>
  <c r="F76" i="1"/>
  <c r="G76" i="1"/>
  <c r="H76" i="1"/>
  <c r="I76" i="1"/>
  <c r="F110" i="1"/>
  <c r="G110" i="1"/>
  <c r="H110" i="1"/>
  <c r="I110" i="1"/>
  <c r="F108" i="1"/>
  <c r="G108" i="1"/>
  <c r="H108" i="1"/>
  <c r="I108" i="1"/>
  <c r="F88" i="1"/>
  <c r="G88" i="1"/>
  <c r="H88" i="1"/>
  <c r="I88" i="1"/>
  <c r="F79" i="1"/>
  <c r="G79" i="1"/>
  <c r="H79" i="1"/>
  <c r="I79" i="1"/>
  <c r="E68" i="1"/>
  <c r="E67" i="1" s="1"/>
  <c r="F68" i="1"/>
  <c r="D68" i="1"/>
  <c r="D67" i="1" s="1"/>
  <c r="E69" i="1"/>
  <c r="F69" i="1"/>
  <c r="G69" i="1"/>
  <c r="H69" i="1"/>
  <c r="I69" i="1"/>
  <c r="F59" i="1"/>
  <c r="G59" i="1"/>
  <c r="H59" i="1"/>
  <c r="I59" i="1"/>
  <c r="F57" i="1"/>
  <c r="G57" i="1"/>
  <c r="H57" i="1"/>
  <c r="I57" i="1"/>
  <c r="F51" i="1"/>
  <c r="G51" i="1"/>
  <c r="H51" i="1"/>
  <c r="I51" i="1"/>
  <c r="F34" i="1"/>
  <c r="G34" i="1"/>
  <c r="H34" i="1"/>
  <c r="I34" i="1"/>
  <c r="F31" i="1"/>
  <c r="G31" i="1"/>
  <c r="H31" i="1"/>
  <c r="I31" i="1"/>
  <c r="F29" i="1"/>
  <c r="G29" i="1"/>
  <c r="H29" i="1"/>
  <c r="I29" i="1"/>
  <c r="C20" i="1"/>
  <c r="F18" i="1"/>
  <c r="G18" i="1"/>
  <c r="H18" i="1"/>
  <c r="I18" i="1"/>
  <c r="I67" i="1" l="1"/>
  <c r="I13" i="1"/>
  <c r="F67" i="1"/>
  <c r="F13" i="1"/>
  <c r="G67" i="1"/>
  <c r="G13" i="1"/>
  <c r="C90" i="1"/>
  <c r="H67" i="1"/>
  <c r="C67" i="1" s="1"/>
  <c r="H13" i="1"/>
  <c r="C69" i="1"/>
  <c r="C68" i="1"/>
  <c r="C79" i="1"/>
  <c r="C88" i="1"/>
  <c r="C108" i="1"/>
  <c r="C110" i="1"/>
  <c r="C76" i="1"/>
  <c r="C41" i="1"/>
  <c r="C98" i="1"/>
  <c r="C113" i="1"/>
  <c r="C115" i="1"/>
  <c r="C43" i="1"/>
  <c r="C45" i="1"/>
  <c r="C26" i="1"/>
  <c r="C29" i="1"/>
  <c r="C31" i="1"/>
  <c r="C34" i="1"/>
  <c r="C57" i="1"/>
  <c r="C59" i="1"/>
  <c r="C61" i="1"/>
  <c r="C53" i="1"/>
  <c r="C51" i="1"/>
  <c r="C18" i="1"/>
  <c r="H25" i="1"/>
  <c r="F72" i="1"/>
  <c r="G15" i="1"/>
  <c r="G25" i="1"/>
  <c r="C11" i="1"/>
  <c r="H72" i="1"/>
  <c r="F15" i="1"/>
  <c r="G72" i="1"/>
  <c r="I72" i="1"/>
  <c r="I15" i="1"/>
  <c r="H15" i="1"/>
  <c r="F25" i="1"/>
  <c r="I25" i="1"/>
  <c r="C15" i="1" l="1"/>
  <c r="C72" i="1"/>
  <c r="C48" i="1"/>
  <c r="C25" i="1"/>
  <c r="C12" i="1"/>
  <c r="E104" i="1"/>
  <c r="F10" i="1"/>
  <c r="H10" i="1"/>
  <c r="I10" i="1"/>
  <c r="G10" i="1"/>
  <c r="E13" i="1" l="1"/>
  <c r="E102" i="1"/>
  <c r="E117" i="1"/>
  <c r="E10" i="1" l="1"/>
  <c r="D117" i="1"/>
  <c r="C117" i="1" s="1"/>
  <c r="C104" i="1"/>
  <c r="C102" i="1" l="1"/>
  <c r="D13" i="1"/>
  <c r="C13" i="1" s="1"/>
  <c r="D10" i="1" l="1"/>
  <c r="C10" i="1"/>
</calcChain>
</file>

<file path=xl/sharedStrings.xml><?xml version="1.0" encoding="utf-8"?>
<sst xmlns="http://schemas.openxmlformats.org/spreadsheetml/2006/main" count="138" uniqueCount="74">
  <si>
    <t>№ строки</t>
  </si>
  <si>
    <t>Наименование мероприятия/ источники расходов на финансирование</t>
  </si>
  <si>
    <t>Всего</t>
  </si>
  <si>
    <t>ВСЕГО ПО МУНИЦИПАЛЬНОЙ ПРОГРАММЕ, В ТОМ ЧИСЛЕ</t>
  </si>
  <si>
    <t>федеральный бюджет</t>
  </si>
  <si>
    <t>областной бюджет</t>
  </si>
  <si>
    <t>местный бюджет</t>
  </si>
  <si>
    <t>Подпрограмма 1. "Развитие системы дошкольного образования в городском округе Красноуфимск"</t>
  </si>
  <si>
    <t>ВСЕГО ПО ПОДПРОГРАММЕ, В ТОМ ЧИСЛЕ</t>
  </si>
  <si>
    <t>Подпрограмма 2. "Развитие системы общего образования в городском округе Красноуфимск"</t>
  </si>
  <si>
    <t>Подпрограмма 3. "Развитие системы дополнительного образования, отдыха и оздоровления детей в городском округе Красноуфимск"</t>
  </si>
  <si>
    <t>Подпрограмма 4. "Патриотическое воспитание граждан в городском округе Красноуфимск"</t>
  </si>
  <si>
    <t>Подпрограмма 5. "Укрепление и развитие материально-технической базы образовательных организаций городского округа Красноуфимск"</t>
  </si>
  <si>
    <t>в том числе организация и создание условий для обеспечения питанием обучающихся муниципальных общеобразовательных организаций в соответствии с СанПиН 2.3/2.4.3590-20</t>
  </si>
  <si>
    <t>в том числе МАОУ СШ 2</t>
  </si>
  <si>
    <t>Мероприятие 1.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</si>
  <si>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Мероприятие 2.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</si>
  <si>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"Развитие системы образования в городском округе Красноуфимск до 2028 года"</t>
  </si>
  <si>
    <t>Первый год (2023)</t>
  </si>
  <si>
    <t>Второй год (2024)</t>
  </si>
  <si>
    <t>Третий год (2025)</t>
  </si>
  <si>
    <t>Четвертый год (2026)</t>
  </si>
  <si>
    <t>Пятый год (2027)</t>
  </si>
  <si>
    <t>Шестой год (2028)</t>
  </si>
  <si>
    <t>Мероприятие 3. Обеспечение деятельности службы ранней помощи при дошкольных образовательных учреждениях</t>
  </si>
  <si>
    <t>Мероприятие 4.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</si>
  <si>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Мероприятие 5. Обеспечение деятельности муниципальных общеобразовательных организаций</t>
  </si>
  <si>
    <t xml:space="preserve">План мероприятий по выполнению муниципальной программы </t>
  </si>
  <si>
    <t>Объем расходов на выполнение мероприятий за счет всех источников ресурсного обеспечения, тыс. рублей</t>
  </si>
  <si>
    <t>Номера целевых показателей, на достижение которых направлены мероприятия</t>
  </si>
  <si>
    <t>Мероприятие 7.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</si>
  <si>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Мероприятие 8. Создание  в муниципальных общеобразовательных организациях условий для организации горячего питания обучающихся</t>
  </si>
  <si>
    <t>Мероприятие 9.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</si>
  <si>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Мероприятие 10.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</si>
  <si>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Мероприятие 13. Обеспечение функционирования модели персонифицированного финансирования дополнительного образования детей</t>
  </si>
  <si>
    <t>Мероприятие 14. Обеспечение организации отдыха и оздоровления детей в каникулярное время в городском округе Красноуфимск</t>
  </si>
  <si>
    <t>Мероприятие 15. Обеспечение деятельности муниципального загородного оздоровительного лагеря</t>
  </si>
  <si>
    <t>Мероприятие 16.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</si>
  <si>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Мероприятие 17.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</si>
  <si>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Мероприятие 18. Реализация мероприятий, направленных на создание, открытие и организацию деятельности сети детских технопарков «Кванториум» в муниципальных образованиях</t>
  </si>
  <si>
    <t>Мероприятие 19. Организация участия и проведение городских, областных мероприятий</t>
  </si>
  <si>
    <t>Мероприятие 20. Обеспечение мероприятий по укреплению и развитию материально-технической базы муниципальных образовательных организаций</t>
  </si>
  <si>
    <t>Мероприятие 21. Создание в организациях отдыха детей и их оздоровления условий для отдыха и оздоровления детей, а также безбарьерной среды для детей всех групп здоровья</t>
  </si>
  <si>
    <t>Мероприятие 12. Организация предоставления дополнительного образования детей в муниципальных организациях дополнительного образования</t>
  </si>
  <si>
    <t>Мероприятие 22. Осуществление мероприятий по приведению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</si>
  <si>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Мероприятие 6. Обеспечение питанием обучающихся в муниципальных общеобразовательных организациях</t>
  </si>
  <si>
    <t>Мероприятие 23. Создание безопасных условий пребывания в муниципальных организациях отдыха детей и их оздоровления</t>
  </si>
  <si>
    <t>Мероприятие 24. Резервный фонд администрации городского округа Красноуфимск</t>
  </si>
  <si>
    <t>Мероприятие 25. Создание в образовательных организациях условий для получения детьми-инвалидами качественного образования</t>
  </si>
  <si>
    <t>Мероприятие 26.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</si>
  <si>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Мероприятие 27. Внедрение механизмов инициативного бюджетирования на территории Свердловской области</t>
  </si>
  <si>
    <t>Мероприятие 28. Обеспечение деятельности органов местного самоуправления (центральный аппарат)</t>
  </si>
  <si>
    <t>Мероприятие 29. Обеспечение деятельности МО Управление образования городского округа Красноуфимск, МАУ "ЦБ УСО"</t>
  </si>
  <si>
    <t>Мероприятие 30. Организация и проведение муниципальных мероприятий в сфере образования</t>
  </si>
  <si>
    <t>Мероприятие 31. Осуществление мероприятий по обеспечению антитеррористической безопасности образовательных учреждений</t>
  </si>
  <si>
    <t>Мероприятие 32. Обеспечение образовательных учреждений медицинскими услугами и изделиями медицинского назначения</t>
  </si>
  <si>
    <t>Мероприятие 33. Осуществление мероприятий по приведению в соответствие с требованиями пожарной безопасности и санитарного законодательства зданий и сооружений муниципальных образовательных организаций</t>
  </si>
  <si>
    <t>Подпрограмма 6. "Обеспечение реализации муниципальной программы городского округа Красноуфимск "Развитие системы образования в городском округе Красноуфимск до 2028 года"</t>
  </si>
  <si>
    <t>Мероприятие 11. Ежемесячное денежное вознаграждение за классное руководство педагогическим работникам муниципальных образовательных организаций, расположенных на территории Свердловской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</si>
  <si>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1,2,3</t>
  </si>
  <si>
    <t>4,7,</t>
  </si>
  <si>
    <t>7,7.1</t>
  </si>
  <si>
    <t>16,16.1,16.2,16.3,16.4</t>
  </si>
  <si>
    <t>26,26.1,26.2,26.3,26.4,26.5</t>
  </si>
  <si>
    <t>25,25.1,25.2,25.3</t>
  </si>
  <si>
    <t>25,25.4,25.5</t>
  </si>
  <si>
    <t>4,5,6,9,10,11,11.1,12,17,19,21,22</t>
  </si>
  <si>
    <t>1,2,3,21,22</t>
  </si>
  <si>
    <t>18, 20</t>
  </si>
  <si>
    <t>5,16,16.1,16,2,17</t>
  </si>
  <si>
    <t>11,12,21,22</t>
  </si>
  <si>
    <t>11,11.1,12</t>
  </si>
  <si>
    <t>Приложение № 3 к Постановлению Администрации городского округа Красноуфимск от________________2022г. №___________</t>
  </si>
  <si>
    <t>"Об утверждении Муниципальной программы городского округа Красноуфимск "Развитие системы образования в городском округе Красноуфимск до 2028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</si>
</sst>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0" fontId="7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"/>
  <sheetViews>
    <sheetView tabSelected="1" zoomScale="80" zoomScaleNormal="80" workbookViewId="0">
      <pane xSplit="1" ySplit="8" topLeftCell="B63" activePane="bottomRight" state="frozen"/>
      <selection pane="topRight" activeCell="B1" sqref="B1"/>
      <selection pane="bottomLeft" activeCell="A3" sqref="A3"/>
      <selection pane="bottomRight" activeCell="G1" sqref="G1:J1"/>
    </sheetView>
  </sheetViews>
  <sheetFormatPr defaultRowHeight="15" x14ac:dyDescent="0.25"/>
  <cols>
    <col min="1" max="1" width="7.28515625" style="6" customWidth="1"/>
    <col min="2" max="2" width="48.42578125" style="16" customWidth="1"/>
    <col min="3" max="4" width="14.42578125" style="1" customWidth="1"/>
    <col min="5" max="5" width="14.5703125" style="1" customWidth="1"/>
    <col min="6" max="6" width="13.140625" style="1" customWidth="1"/>
    <col min="7" max="7" width="15.42578125" style="1" customWidth="1"/>
    <col min="8" max="8" width="12.85546875" style="1" customWidth="1"/>
    <col min="9" max="9" width="12.42578125" style="1" customWidth="1"/>
    <col min="10" max="10" width="20" style="1" customWidth="1"/>
    <col min="11" max="16384" width="9.140625" style="1"/>
  </cols>
  <sheetData>
    <row r="1" spans="1:10" ht="33" customHeight="1" x14ac:dyDescent="0.25">
      <c r="G1" s="29" t="s">
        <v>72</v>
      </c>
      <c r="H1" s="30"/>
      <c r="I1" s="30"/>
      <c r="J1" s="30"/>
    </row>
    <row r="2" spans="1:10" ht="36" customHeight="1" x14ac:dyDescent="0.25">
      <c r="G2" s="31" t="s">
        <v>73</v>
      </c>
      <c r="H2" s="31"/>
      <c r="I2" s="31"/>
      <c r="J2" s="31"/>
    </row>
    <row r="3" spans="1:10" ht="15" customHeight="1" x14ac:dyDescent="0.25">
      <c r="I3" s="13"/>
      <c r="J3" s="15"/>
    </row>
    <row r="4" spans="1:10" ht="18.75" x14ac:dyDescent="0.25">
      <c r="A4" s="24" t="s">
        <v>27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18.75" x14ac:dyDescent="0.25">
      <c r="A5" s="24" t="s">
        <v>17</v>
      </c>
      <c r="B5" s="24"/>
      <c r="C5" s="24"/>
      <c r="D5" s="24"/>
      <c r="E5" s="24"/>
      <c r="F5" s="24"/>
      <c r="G5" s="24"/>
      <c r="H5" s="24"/>
      <c r="I5" s="24"/>
      <c r="J5" s="24"/>
    </row>
    <row r="7" spans="1:10" ht="35.25" customHeight="1" x14ac:dyDescent="0.25">
      <c r="A7" s="23" t="s">
        <v>0</v>
      </c>
      <c r="B7" s="25" t="s">
        <v>1</v>
      </c>
      <c r="C7" s="27" t="s">
        <v>28</v>
      </c>
      <c r="D7" s="28"/>
      <c r="E7" s="28"/>
      <c r="F7" s="28"/>
      <c r="G7" s="28"/>
      <c r="H7" s="28"/>
      <c r="I7" s="28"/>
      <c r="J7" s="26" t="s">
        <v>29</v>
      </c>
    </row>
    <row r="8" spans="1:10" ht="41.25" customHeight="1" x14ac:dyDescent="0.25">
      <c r="A8" s="23"/>
      <c r="B8" s="25"/>
      <c r="C8" s="14" t="s">
        <v>2</v>
      </c>
      <c r="D8" s="14" t="s">
        <v>18</v>
      </c>
      <c r="E8" s="14" t="s">
        <v>19</v>
      </c>
      <c r="F8" s="14" t="s">
        <v>20</v>
      </c>
      <c r="G8" s="14" t="s">
        <v>21</v>
      </c>
      <c r="H8" s="14" t="s">
        <v>22</v>
      </c>
      <c r="I8" s="14" t="s">
        <v>23</v>
      </c>
      <c r="J8" s="26"/>
    </row>
    <row r="9" spans="1:10" s="6" customFormat="1" x14ac:dyDescent="0.25">
      <c r="A9" s="4">
        <v>1</v>
      </c>
      <c r="B9" s="17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15</v>
      </c>
    </row>
    <row r="10" spans="1:10" ht="28.5" x14ac:dyDescent="0.25">
      <c r="A10" s="4">
        <v>1</v>
      </c>
      <c r="B10" s="18" t="s">
        <v>3</v>
      </c>
      <c r="C10" s="5">
        <f t="shared" ref="C10:I10" si="0">C11+C12+C13</f>
        <v>7474074.7999999989</v>
      </c>
      <c r="D10" s="5">
        <f t="shared" si="0"/>
        <v>1193822.5</v>
      </c>
      <c r="E10" s="5">
        <f t="shared" si="0"/>
        <v>1139990.2</v>
      </c>
      <c r="F10" s="5">
        <f t="shared" si="0"/>
        <v>1157264.8999999999</v>
      </c>
      <c r="G10" s="5">
        <f t="shared" si="0"/>
        <v>1277666.1000000001</v>
      </c>
      <c r="H10" s="5">
        <f t="shared" si="0"/>
        <v>1327007.6000000001</v>
      </c>
      <c r="I10" s="5">
        <f t="shared" si="0"/>
        <v>1378323.5</v>
      </c>
      <c r="J10" s="5"/>
    </row>
    <row r="11" spans="1:10" x14ac:dyDescent="0.25">
      <c r="A11" s="4">
        <v>2</v>
      </c>
      <c r="B11" s="19" t="s">
        <v>4</v>
      </c>
      <c r="C11" s="5">
        <f>SUM(D11:I11)</f>
        <v>0</v>
      </c>
      <c r="D11" s="5">
        <f t="shared" ref="D11:I11" si="1">D26+D73</f>
        <v>0</v>
      </c>
      <c r="E11" s="5">
        <f t="shared" si="1"/>
        <v>0</v>
      </c>
      <c r="F11" s="5">
        <f t="shared" si="1"/>
        <v>0</v>
      </c>
      <c r="G11" s="5">
        <f t="shared" si="1"/>
        <v>0</v>
      </c>
      <c r="H11" s="5">
        <f t="shared" si="1"/>
        <v>0</v>
      </c>
      <c r="I11" s="5">
        <f t="shared" si="1"/>
        <v>0</v>
      </c>
      <c r="J11" s="2"/>
    </row>
    <row r="12" spans="1:10" x14ac:dyDescent="0.25">
      <c r="A12" s="4">
        <v>3</v>
      </c>
      <c r="B12" s="19" t="s">
        <v>5</v>
      </c>
      <c r="C12" s="5">
        <f t="shared" ref="C12:C13" si="2">SUM(D12:I12)</f>
        <v>4908040.5999999996</v>
      </c>
      <c r="D12" s="5">
        <f t="shared" ref="D12:I12" si="3">D16+D27+D49+D74+D103</f>
        <v>768351.8</v>
      </c>
      <c r="E12" s="5">
        <f t="shared" si="3"/>
        <v>765983.6</v>
      </c>
      <c r="F12" s="5">
        <f t="shared" si="3"/>
        <v>795684.29999999993</v>
      </c>
      <c r="G12" s="5">
        <f t="shared" si="3"/>
        <v>826677.2</v>
      </c>
      <c r="H12" s="5">
        <f t="shared" si="3"/>
        <v>858910.4</v>
      </c>
      <c r="I12" s="5">
        <f t="shared" si="3"/>
        <v>892433.3</v>
      </c>
      <c r="J12" s="7"/>
    </row>
    <row r="13" spans="1:10" x14ac:dyDescent="0.25">
      <c r="A13" s="4">
        <v>4</v>
      </c>
      <c r="B13" s="19" t="s">
        <v>6</v>
      </c>
      <c r="C13" s="5">
        <f t="shared" si="2"/>
        <v>2566034.1999999997</v>
      </c>
      <c r="D13" s="5">
        <f t="shared" ref="D13:I13" si="4">D17+D28+D50+D68+D75+D104</f>
        <v>425470.7</v>
      </c>
      <c r="E13" s="5">
        <f t="shared" si="4"/>
        <v>374006.6</v>
      </c>
      <c r="F13" s="5">
        <f t="shared" si="4"/>
        <v>361580.6</v>
      </c>
      <c r="G13" s="5">
        <f t="shared" si="4"/>
        <v>450988.9</v>
      </c>
      <c r="H13" s="5">
        <f t="shared" si="4"/>
        <v>468097.19999999995</v>
      </c>
      <c r="I13" s="5">
        <f t="shared" si="4"/>
        <v>485890.20000000007</v>
      </c>
      <c r="J13" s="2"/>
    </row>
    <row r="14" spans="1:10" x14ac:dyDescent="0.25">
      <c r="A14" s="4">
        <v>5</v>
      </c>
      <c r="B14" s="23" t="s">
        <v>7</v>
      </c>
      <c r="C14" s="23"/>
      <c r="D14" s="23"/>
      <c r="E14" s="23"/>
      <c r="F14" s="23"/>
      <c r="G14" s="23"/>
      <c r="H14" s="23"/>
      <c r="I14" s="23"/>
      <c r="J14" s="23"/>
    </row>
    <row r="15" spans="1:10" ht="28.5" x14ac:dyDescent="0.25">
      <c r="A15" s="4">
        <v>6</v>
      </c>
      <c r="B15" s="18" t="s">
        <v>8</v>
      </c>
      <c r="C15" s="5">
        <f>SUM(D15:I15)</f>
        <v>2511255.1</v>
      </c>
      <c r="D15" s="5">
        <f t="shared" ref="D15:E15" si="5">D16+D17</f>
        <v>379109.5</v>
      </c>
      <c r="E15" s="5">
        <f t="shared" si="5"/>
        <v>395338.4</v>
      </c>
      <c r="F15" s="5">
        <f t="shared" ref="F15:I15" si="6">F16+F17</f>
        <v>403954.4</v>
      </c>
      <c r="G15" s="5">
        <f t="shared" si="6"/>
        <v>426977.4</v>
      </c>
      <c r="H15" s="5">
        <f t="shared" si="6"/>
        <v>444056.3</v>
      </c>
      <c r="I15" s="5">
        <f t="shared" si="6"/>
        <v>461819.1</v>
      </c>
      <c r="J15" s="2"/>
    </row>
    <row r="16" spans="1:10" x14ac:dyDescent="0.25">
      <c r="A16" s="4">
        <v>7</v>
      </c>
      <c r="B16" s="19" t="s">
        <v>5</v>
      </c>
      <c r="C16" s="8">
        <f t="shared" ref="C16:C17" si="7">SUM(D16:I16)</f>
        <v>1839008</v>
      </c>
      <c r="D16" s="8">
        <f>D19</f>
        <v>276587</v>
      </c>
      <c r="E16" s="8">
        <f t="shared" ref="E16:I16" si="8">E19</f>
        <v>288465</v>
      </c>
      <c r="F16" s="8">
        <f t="shared" si="8"/>
        <v>300004</v>
      </c>
      <c r="G16" s="8">
        <f t="shared" si="8"/>
        <v>312004</v>
      </c>
      <c r="H16" s="8">
        <f t="shared" si="8"/>
        <v>324484</v>
      </c>
      <c r="I16" s="8">
        <f t="shared" si="8"/>
        <v>337464</v>
      </c>
      <c r="J16" s="2"/>
    </row>
    <row r="17" spans="1:10" x14ac:dyDescent="0.25">
      <c r="A17" s="4">
        <v>8</v>
      </c>
      <c r="B17" s="19" t="s">
        <v>6</v>
      </c>
      <c r="C17" s="8">
        <f t="shared" si="7"/>
        <v>672247.1</v>
      </c>
      <c r="D17" s="8">
        <f>D21+D23</f>
        <v>102522.5</v>
      </c>
      <c r="E17" s="8">
        <f t="shared" ref="E17:I17" si="9">E21+E23</f>
        <v>106873.40000000001</v>
      </c>
      <c r="F17" s="8">
        <f t="shared" si="9"/>
        <v>103950.40000000001</v>
      </c>
      <c r="G17" s="8">
        <f t="shared" si="9"/>
        <v>114973.40000000001</v>
      </c>
      <c r="H17" s="8">
        <f t="shared" si="9"/>
        <v>119572.29999999999</v>
      </c>
      <c r="I17" s="8">
        <f t="shared" si="9"/>
        <v>124355.1</v>
      </c>
      <c r="J17" s="2"/>
    </row>
    <row r="18" spans="1:10" ht="74.25" customHeight="1" x14ac:dyDescent="0.25">
      <c r="A18" s="4">
        <v>9</v>
      </c>
      <c r="B18" s="20" t="s">
        <v>15</v>
      </c>
      <c r="C18" s="3">
        <f>SUM(D18:I18)</f>
        <v>1839008</v>
      </c>
      <c r="D18" s="3">
        <f t="shared" ref="D18:I18" si="10">D19</f>
        <v>276587</v>
      </c>
      <c r="E18" s="3">
        <f t="shared" si="10"/>
        <v>288465</v>
      </c>
      <c r="F18" s="3">
        <f t="shared" si="10"/>
        <v>300004</v>
      </c>
      <c r="G18" s="3">
        <f t="shared" si="10"/>
        <v>312004</v>
      </c>
      <c r="H18" s="3">
        <f t="shared" si="10"/>
        <v>324484</v>
      </c>
      <c r="I18" s="3">
        <f t="shared" si="10"/>
        <v>337464</v>
      </c>
      <c r="J18" s="2" t="s">
        <v>67</v>
      </c>
    </row>
    <row r="19" spans="1:10" x14ac:dyDescent="0.25">
      <c r="A19" s="4">
        <v>10</v>
      </c>
      <c r="B19" s="19" t="s">
        <v>5</v>
      </c>
      <c r="C19" s="8">
        <f>SUM(D19:I19)</f>
        <v>1839008</v>
      </c>
      <c r="D19" s="8">
        <v>276587</v>
      </c>
      <c r="E19" s="8">
        <v>288465</v>
      </c>
      <c r="F19" s="8">
        <v>300004</v>
      </c>
      <c r="G19" s="8">
        <v>312004</v>
      </c>
      <c r="H19" s="8">
        <v>324484</v>
      </c>
      <c r="I19" s="8">
        <v>337464</v>
      </c>
      <c r="J19" s="2"/>
    </row>
    <row r="20" spans="1:10" ht="75" customHeight="1" x14ac:dyDescent="0.25">
      <c r="A20" s="4">
        <v>11</v>
      </c>
      <c r="B20" s="20" t="s">
        <v>16</v>
      </c>
      <c r="C20" s="3">
        <f>C21</f>
        <v>668899.9</v>
      </c>
      <c r="D20" s="3">
        <f>D21</f>
        <v>102002.1</v>
      </c>
      <c r="E20" s="3">
        <f t="shared" ref="E20:I20" si="11">E21</f>
        <v>106325.3</v>
      </c>
      <c r="F20" s="3">
        <f t="shared" si="11"/>
        <v>103413.8</v>
      </c>
      <c r="G20" s="3">
        <f t="shared" si="11"/>
        <v>114415.3</v>
      </c>
      <c r="H20" s="3">
        <f t="shared" si="11"/>
        <v>118991.9</v>
      </c>
      <c r="I20" s="3">
        <f t="shared" si="11"/>
        <v>123751.5</v>
      </c>
      <c r="J20" s="2" t="s">
        <v>59</v>
      </c>
    </row>
    <row r="21" spans="1:10" x14ac:dyDescent="0.25">
      <c r="A21" s="4">
        <v>12</v>
      </c>
      <c r="B21" s="19" t="s">
        <v>6</v>
      </c>
      <c r="C21" s="8">
        <f>SUM(D21:I21)</f>
        <v>668899.9</v>
      </c>
      <c r="D21" s="8">
        <v>102002.1</v>
      </c>
      <c r="E21" s="8">
        <v>106325.3</v>
      </c>
      <c r="F21" s="8">
        <v>103413.8</v>
      </c>
      <c r="G21" s="8">
        <v>114415.3</v>
      </c>
      <c r="H21" s="8">
        <v>118991.9</v>
      </c>
      <c r="I21" s="8">
        <v>123751.5</v>
      </c>
      <c r="J21" s="2"/>
    </row>
    <row r="22" spans="1:10" ht="46.5" customHeight="1" x14ac:dyDescent="0.25">
      <c r="A22" s="4">
        <v>13</v>
      </c>
      <c r="B22" s="20" t="s">
        <v>24</v>
      </c>
      <c r="C22" s="3">
        <f t="shared" ref="C22:H22" si="12">C23</f>
        <v>3347.2</v>
      </c>
      <c r="D22" s="3">
        <f t="shared" si="12"/>
        <v>520.4</v>
      </c>
      <c r="E22" s="3">
        <f t="shared" si="12"/>
        <v>548.1</v>
      </c>
      <c r="F22" s="3">
        <f t="shared" si="12"/>
        <v>536.6</v>
      </c>
      <c r="G22" s="3">
        <f t="shared" si="12"/>
        <v>558.1</v>
      </c>
      <c r="H22" s="3">
        <f t="shared" si="12"/>
        <v>580.4</v>
      </c>
      <c r="I22" s="3">
        <f t="shared" ref="I22" si="13">I23</f>
        <v>603.6</v>
      </c>
      <c r="J22" s="10" t="s">
        <v>59</v>
      </c>
    </row>
    <row r="23" spans="1:10" x14ac:dyDescent="0.25">
      <c r="A23" s="4">
        <v>14</v>
      </c>
      <c r="B23" s="19" t="s">
        <v>6</v>
      </c>
      <c r="C23" s="8">
        <f>SUM(D23:I23)</f>
        <v>3347.2</v>
      </c>
      <c r="D23" s="8">
        <v>520.4</v>
      </c>
      <c r="E23" s="8">
        <v>548.1</v>
      </c>
      <c r="F23" s="8">
        <v>536.6</v>
      </c>
      <c r="G23" s="8">
        <v>558.1</v>
      </c>
      <c r="H23" s="8">
        <v>580.4</v>
      </c>
      <c r="I23" s="8">
        <v>603.6</v>
      </c>
      <c r="J23" s="10"/>
    </row>
    <row r="24" spans="1:10" x14ac:dyDescent="0.25">
      <c r="A24" s="4">
        <v>15</v>
      </c>
      <c r="B24" s="23" t="s">
        <v>9</v>
      </c>
      <c r="C24" s="23"/>
      <c r="D24" s="23"/>
      <c r="E24" s="23"/>
      <c r="F24" s="23"/>
      <c r="G24" s="23"/>
      <c r="H24" s="23"/>
      <c r="I24" s="23"/>
      <c r="J24" s="23"/>
    </row>
    <row r="25" spans="1:10" ht="28.5" x14ac:dyDescent="0.25">
      <c r="A25" s="4">
        <v>16</v>
      </c>
      <c r="B25" s="18" t="s">
        <v>8</v>
      </c>
      <c r="C25" s="5">
        <f>SUM(D25:I25)</f>
        <v>3583342.6</v>
      </c>
      <c r="D25" s="5">
        <f t="shared" ref="D25:E25" si="14">D27+D28</f>
        <v>547207.10000000009</v>
      </c>
      <c r="E25" s="5">
        <f t="shared" si="14"/>
        <v>566290.5</v>
      </c>
      <c r="F25" s="5">
        <f t="shared" ref="F25:I25" si="15">F27+F28</f>
        <v>577991.1</v>
      </c>
      <c r="G25" s="5">
        <f t="shared" si="15"/>
        <v>606864.80000000005</v>
      </c>
      <c r="H25" s="5">
        <f t="shared" si="15"/>
        <v>630305.70000000007</v>
      </c>
      <c r="I25" s="5">
        <f t="shared" si="15"/>
        <v>654683.4</v>
      </c>
      <c r="J25" s="2"/>
    </row>
    <row r="26" spans="1:10" x14ac:dyDescent="0.25">
      <c r="A26" s="4">
        <v>17</v>
      </c>
      <c r="B26" s="19" t="s">
        <v>4</v>
      </c>
      <c r="C26" s="5">
        <f t="shared" ref="C26:C28" si="16">SUM(D26:I26)</f>
        <v>0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2"/>
    </row>
    <row r="27" spans="1:10" x14ac:dyDescent="0.25">
      <c r="A27" s="4">
        <v>18</v>
      </c>
      <c r="B27" s="19" t="s">
        <v>5</v>
      </c>
      <c r="C27" s="5">
        <f>SUM(D27:I27)</f>
        <v>2911993.8</v>
      </c>
      <c r="D27" s="8">
        <f>D30+D35+D42+D44+D46+D39</f>
        <v>443023.60000000003</v>
      </c>
      <c r="E27" s="8">
        <f t="shared" ref="E27:I27" si="17">E30+E35+E42+E44+E46+E39</f>
        <v>457523.6</v>
      </c>
      <c r="F27" s="8">
        <f t="shared" si="17"/>
        <v>474885.7</v>
      </c>
      <c r="G27" s="8">
        <f t="shared" si="17"/>
        <v>493047.2</v>
      </c>
      <c r="H27" s="8">
        <f t="shared" si="17"/>
        <v>511935.4</v>
      </c>
      <c r="I27" s="8">
        <f t="shared" si="17"/>
        <v>531578.30000000005</v>
      </c>
      <c r="J27" s="2"/>
    </row>
    <row r="28" spans="1:10" x14ac:dyDescent="0.25">
      <c r="A28" s="4">
        <v>19</v>
      </c>
      <c r="B28" s="19" t="s">
        <v>6</v>
      </c>
      <c r="C28" s="5">
        <f t="shared" si="16"/>
        <v>671348.8</v>
      </c>
      <c r="D28" s="8">
        <f>D32+D37+D40</f>
        <v>104183.5</v>
      </c>
      <c r="E28" s="8">
        <f t="shared" ref="E28:I28" si="18">E32+E37+E40</f>
        <v>108766.9</v>
      </c>
      <c r="F28" s="8">
        <f t="shared" si="18"/>
        <v>103105.4</v>
      </c>
      <c r="G28" s="8">
        <f t="shared" si="18"/>
        <v>113817.60000000001</v>
      </c>
      <c r="H28" s="8">
        <f t="shared" si="18"/>
        <v>118370.3</v>
      </c>
      <c r="I28" s="8">
        <f t="shared" si="18"/>
        <v>123105.1</v>
      </c>
      <c r="J28" s="2"/>
    </row>
    <row r="29" spans="1:10" ht="134.25" customHeight="1" x14ac:dyDescent="0.25">
      <c r="A29" s="4">
        <v>20</v>
      </c>
      <c r="B29" s="20" t="s">
        <v>25</v>
      </c>
      <c r="C29" s="3">
        <f>SUM(D29:I29)</f>
        <v>2290229</v>
      </c>
      <c r="D29" s="3">
        <f t="shared" ref="D29:I29" si="19">D30</f>
        <v>344885</v>
      </c>
      <c r="E29" s="3">
        <f t="shared" si="19"/>
        <v>359163</v>
      </c>
      <c r="F29" s="3">
        <f t="shared" si="19"/>
        <v>373530</v>
      </c>
      <c r="G29" s="3">
        <f t="shared" si="19"/>
        <v>388471</v>
      </c>
      <c r="H29" s="3">
        <f t="shared" si="19"/>
        <v>404010</v>
      </c>
      <c r="I29" s="3">
        <f t="shared" si="19"/>
        <v>420170</v>
      </c>
      <c r="J29" s="2" t="s">
        <v>66</v>
      </c>
    </row>
    <row r="30" spans="1:10" x14ac:dyDescent="0.25">
      <c r="A30" s="4">
        <v>21</v>
      </c>
      <c r="B30" s="19" t="s">
        <v>5</v>
      </c>
      <c r="C30" s="3">
        <f t="shared" ref="C30:C46" si="20">SUM(D30:I30)</f>
        <v>2290229</v>
      </c>
      <c r="D30" s="8">
        <v>344885</v>
      </c>
      <c r="E30" s="8">
        <v>359163</v>
      </c>
      <c r="F30" s="8">
        <v>373530</v>
      </c>
      <c r="G30" s="8">
        <v>388471</v>
      </c>
      <c r="H30" s="8">
        <v>404010</v>
      </c>
      <c r="I30" s="8">
        <v>420170</v>
      </c>
      <c r="J30" s="2"/>
    </row>
    <row r="31" spans="1:10" ht="45" x14ac:dyDescent="0.25">
      <c r="A31" s="4">
        <v>22</v>
      </c>
      <c r="B31" s="20" t="s">
        <v>26</v>
      </c>
      <c r="C31" s="3">
        <f t="shared" si="20"/>
        <v>665348.80000000005</v>
      </c>
      <c r="D31" s="3">
        <f t="shared" ref="D31:I31" si="21">D32</f>
        <v>101183.5</v>
      </c>
      <c r="E31" s="3">
        <f t="shared" si="21"/>
        <v>105766.9</v>
      </c>
      <c r="F31" s="3">
        <f t="shared" si="21"/>
        <v>103105.4</v>
      </c>
      <c r="G31" s="3">
        <f t="shared" si="21"/>
        <v>113817.60000000001</v>
      </c>
      <c r="H31" s="3">
        <f t="shared" si="21"/>
        <v>118370.3</v>
      </c>
      <c r="I31" s="3">
        <f t="shared" si="21"/>
        <v>123105.1</v>
      </c>
      <c r="J31" s="10" t="s">
        <v>60</v>
      </c>
    </row>
    <row r="32" spans="1:10" x14ac:dyDescent="0.25">
      <c r="A32" s="4">
        <v>23</v>
      </c>
      <c r="B32" s="19" t="s">
        <v>6</v>
      </c>
      <c r="C32" s="3">
        <f t="shared" si="20"/>
        <v>665348.80000000005</v>
      </c>
      <c r="D32" s="8">
        <v>101183.5</v>
      </c>
      <c r="E32" s="8">
        <v>105766.9</v>
      </c>
      <c r="F32" s="8">
        <v>103105.4</v>
      </c>
      <c r="G32" s="8">
        <v>113817.60000000001</v>
      </c>
      <c r="H32" s="8">
        <v>118370.3</v>
      </c>
      <c r="I32" s="8">
        <v>123105.1</v>
      </c>
      <c r="J32" s="10"/>
    </row>
    <row r="33" spans="1:10" ht="60.75" customHeight="1" x14ac:dyDescent="0.25">
      <c r="A33" s="4">
        <v>24</v>
      </c>
      <c r="B33" s="19" t="s">
        <v>13</v>
      </c>
      <c r="C33" s="3">
        <f t="shared" si="20"/>
        <v>14495.900000000001</v>
      </c>
      <c r="D33" s="8">
        <v>2185.5</v>
      </c>
      <c r="E33" s="8">
        <v>2272.9</v>
      </c>
      <c r="F33" s="8">
        <v>2363.8000000000002</v>
      </c>
      <c r="G33" s="8">
        <v>2458.3000000000002</v>
      </c>
      <c r="H33" s="8">
        <v>2556.6</v>
      </c>
      <c r="I33" s="8">
        <v>2658.8</v>
      </c>
      <c r="J33" s="10"/>
    </row>
    <row r="34" spans="1:10" ht="48" customHeight="1" x14ac:dyDescent="0.25">
      <c r="A34" s="4">
        <v>25</v>
      </c>
      <c r="B34" s="20" t="s">
        <v>45</v>
      </c>
      <c r="C34" s="3">
        <f t="shared" si="20"/>
        <v>306902</v>
      </c>
      <c r="D34" s="3">
        <f t="shared" ref="D34:I34" si="22">D35</f>
        <v>46307</v>
      </c>
      <c r="E34" s="3">
        <f t="shared" si="22"/>
        <v>47954</v>
      </c>
      <c r="F34" s="3">
        <f t="shared" si="22"/>
        <v>50075</v>
      </c>
      <c r="G34" s="3">
        <f t="shared" si="22"/>
        <v>52078</v>
      </c>
      <c r="H34" s="3">
        <f t="shared" si="22"/>
        <v>54161</v>
      </c>
      <c r="I34" s="3">
        <f t="shared" si="22"/>
        <v>56327</v>
      </c>
      <c r="J34" s="10">
        <v>16.170000000000002</v>
      </c>
    </row>
    <row r="35" spans="1:10" x14ac:dyDescent="0.25">
      <c r="A35" s="4">
        <v>26</v>
      </c>
      <c r="B35" s="19" t="s">
        <v>5</v>
      </c>
      <c r="C35" s="3">
        <f t="shared" si="20"/>
        <v>306902</v>
      </c>
      <c r="D35" s="8">
        <v>46307</v>
      </c>
      <c r="E35" s="8">
        <v>47954</v>
      </c>
      <c r="F35" s="8">
        <v>50075</v>
      </c>
      <c r="G35" s="8">
        <v>52078</v>
      </c>
      <c r="H35" s="8">
        <v>54161</v>
      </c>
      <c r="I35" s="8">
        <v>56327</v>
      </c>
      <c r="J35" s="2"/>
    </row>
    <row r="36" spans="1:10" ht="90" customHeight="1" x14ac:dyDescent="0.25">
      <c r="A36" s="4">
        <v>27</v>
      </c>
      <c r="B36" s="20" t="s">
        <v>30</v>
      </c>
      <c r="C36" s="3">
        <f t="shared" si="20"/>
        <v>6000</v>
      </c>
      <c r="D36" s="3">
        <f t="shared" ref="D36:I36" si="23">D37</f>
        <v>3000</v>
      </c>
      <c r="E36" s="3">
        <f t="shared" si="23"/>
        <v>3000</v>
      </c>
      <c r="F36" s="3">
        <f t="shared" si="23"/>
        <v>0</v>
      </c>
      <c r="G36" s="3">
        <f t="shared" si="23"/>
        <v>0</v>
      </c>
      <c r="H36" s="3">
        <f t="shared" si="23"/>
        <v>0</v>
      </c>
      <c r="I36" s="3">
        <f t="shared" si="23"/>
        <v>0</v>
      </c>
      <c r="J36" s="10" t="s">
        <v>64</v>
      </c>
    </row>
    <row r="37" spans="1:10" x14ac:dyDescent="0.25">
      <c r="A37" s="4">
        <v>28</v>
      </c>
      <c r="B37" s="19" t="s">
        <v>6</v>
      </c>
      <c r="C37" s="3">
        <f t="shared" si="20"/>
        <v>6000</v>
      </c>
      <c r="D37" s="8">
        <v>3000</v>
      </c>
      <c r="E37" s="8">
        <v>3000</v>
      </c>
      <c r="F37" s="8">
        <v>0</v>
      </c>
      <c r="G37" s="8">
        <v>0</v>
      </c>
      <c r="H37" s="8">
        <v>0</v>
      </c>
      <c r="I37" s="8">
        <v>0</v>
      </c>
      <c r="J37" s="2"/>
    </row>
    <row r="38" spans="1:10" ht="51.75" customHeight="1" x14ac:dyDescent="0.25">
      <c r="A38" s="4">
        <v>29</v>
      </c>
      <c r="B38" s="20" t="s">
        <v>31</v>
      </c>
      <c r="C38" s="3">
        <f t="shared" si="20"/>
        <v>1418.7</v>
      </c>
      <c r="D38" s="3">
        <f t="shared" ref="D38:E38" si="24">D39+D40</f>
        <v>1418.7</v>
      </c>
      <c r="E38" s="3">
        <f t="shared" si="24"/>
        <v>0</v>
      </c>
      <c r="F38" s="3">
        <f t="shared" ref="F38:I38" si="25">F39+F40</f>
        <v>0</v>
      </c>
      <c r="G38" s="3">
        <f t="shared" si="25"/>
        <v>0</v>
      </c>
      <c r="H38" s="3">
        <f t="shared" si="25"/>
        <v>0</v>
      </c>
      <c r="I38" s="3">
        <f t="shared" si="25"/>
        <v>0</v>
      </c>
      <c r="J38" s="10" t="s">
        <v>61</v>
      </c>
    </row>
    <row r="39" spans="1:10" x14ac:dyDescent="0.25">
      <c r="A39" s="4">
        <v>30</v>
      </c>
      <c r="B39" s="19" t="s">
        <v>5</v>
      </c>
      <c r="C39" s="3">
        <f t="shared" si="20"/>
        <v>1418.7</v>
      </c>
      <c r="D39" s="8">
        <v>1418.7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2"/>
    </row>
    <row r="40" spans="1:10" x14ac:dyDescent="0.25">
      <c r="A40" s="4">
        <v>31</v>
      </c>
      <c r="B40" s="19" t="s">
        <v>6</v>
      </c>
      <c r="C40" s="3">
        <f t="shared" si="20"/>
        <v>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2"/>
    </row>
    <row r="41" spans="1:10" ht="122.25" customHeight="1" x14ac:dyDescent="0.25">
      <c r="A41" s="4">
        <v>32</v>
      </c>
      <c r="B41" s="20" t="s">
        <v>32</v>
      </c>
      <c r="C41" s="3">
        <f t="shared" si="20"/>
        <v>0</v>
      </c>
      <c r="D41" s="3">
        <f t="shared" ref="D41:I41" si="26">D42</f>
        <v>0</v>
      </c>
      <c r="E41" s="3">
        <f t="shared" si="26"/>
        <v>0</v>
      </c>
      <c r="F41" s="3">
        <f t="shared" si="26"/>
        <v>0</v>
      </c>
      <c r="G41" s="3">
        <f t="shared" si="26"/>
        <v>0</v>
      </c>
      <c r="H41" s="3">
        <f t="shared" si="26"/>
        <v>0</v>
      </c>
      <c r="I41" s="3">
        <f t="shared" si="26"/>
        <v>0</v>
      </c>
      <c r="J41" s="10">
        <v>8</v>
      </c>
    </row>
    <row r="42" spans="1:10" x14ac:dyDescent="0.25">
      <c r="A42" s="4">
        <v>33</v>
      </c>
      <c r="B42" s="19" t="s">
        <v>5</v>
      </c>
      <c r="C42" s="3">
        <f t="shared" si="20"/>
        <v>0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2"/>
    </row>
    <row r="43" spans="1:10" ht="72" customHeight="1" x14ac:dyDescent="0.25">
      <c r="A43" s="4">
        <v>34</v>
      </c>
      <c r="B43" s="20" t="s">
        <v>33</v>
      </c>
      <c r="C43" s="3">
        <f t="shared" si="20"/>
        <v>188392.09999999998</v>
      </c>
      <c r="D43" s="3">
        <f t="shared" ref="D43:I43" si="27">D44</f>
        <v>29570.9</v>
      </c>
      <c r="E43" s="3">
        <f t="shared" si="27"/>
        <v>29564.6</v>
      </c>
      <c r="F43" s="3">
        <f t="shared" si="27"/>
        <v>30438.7</v>
      </c>
      <c r="G43" s="3">
        <f t="shared" si="27"/>
        <v>31656.2</v>
      </c>
      <c r="H43" s="3">
        <f t="shared" si="27"/>
        <v>32922.400000000001</v>
      </c>
      <c r="I43" s="3">
        <f t="shared" si="27"/>
        <v>34239.300000000003</v>
      </c>
      <c r="J43" s="10">
        <v>7</v>
      </c>
    </row>
    <row r="44" spans="1:10" x14ac:dyDescent="0.25">
      <c r="A44" s="4">
        <v>35</v>
      </c>
      <c r="B44" s="19" t="s">
        <v>5</v>
      </c>
      <c r="C44" s="3">
        <f t="shared" si="20"/>
        <v>188392.09999999998</v>
      </c>
      <c r="D44" s="8">
        <v>29570.9</v>
      </c>
      <c r="E44" s="8">
        <v>29564.6</v>
      </c>
      <c r="F44" s="8">
        <v>30438.7</v>
      </c>
      <c r="G44" s="8">
        <v>31656.2</v>
      </c>
      <c r="H44" s="8">
        <v>32922.400000000001</v>
      </c>
      <c r="I44" s="8">
        <v>34239.300000000003</v>
      </c>
      <c r="J44" s="2"/>
    </row>
    <row r="45" spans="1:10" ht="135" customHeight="1" x14ac:dyDescent="0.25">
      <c r="A45" s="4">
        <v>36</v>
      </c>
      <c r="B45" s="20" t="s">
        <v>58</v>
      </c>
      <c r="C45" s="3">
        <f t="shared" si="20"/>
        <v>125052</v>
      </c>
      <c r="D45" s="3">
        <f t="shared" ref="D45:I45" si="28">D46</f>
        <v>20842</v>
      </c>
      <c r="E45" s="3">
        <f t="shared" si="28"/>
        <v>20842</v>
      </c>
      <c r="F45" s="3">
        <f t="shared" si="28"/>
        <v>20842</v>
      </c>
      <c r="G45" s="3">
        <f t="shared" si="28"/>
        <v>20842</v>
      </c>
      <c r="H45" s="3">
        <f t="shared" si="28"/>
        <v>20842</v>
      </c>
      <c r="I45" s="3">
        <f t="shared" si="28"/>
        <v>20842</v>
      </c>
      <c r="J45" s="10">
        <v>27</v>
      </c>
    </row>
    <row r="46" spans="1:10" x14ac:dyDescent="0.25">
      <c r="A46" s="4">
        <v>37</v>
      </c>
      <c r="B46" s="19" t="s">
        <v>5</v>
      </c>
      <c r="C46" s="3">
        <f t="shared" si="20"/>
        <v>125052</v>
      </c>
      <c r="D46" s="8">
        <v>20842</v>
      </c>
      <c r="E46" s="8">
        <v>20842</v>
      </c>
      <c r="F46" s="8">
        <v>20842</v>
      </c>
      <c r="G46" s="8">
        <v>20842</v>
      </c>
      <c r="H46" s="8">
        <v>20842</v>
      </c>
      <c r="I46" s="8">
        <v>20842</v>
      </c>
      <c r="J46" s="2"/>
    </row>
    <row r="47" spans="1:10" x14ac:dyDescent="0.25">
      <c r="A47" s="4">
        <v>38</v>
      </c>
      <c r="B47" s="23" t="s">
        <v>10</v>
      </c>
      <c r="C47" s="23"/>
      <c r="D47" s="23"/>
      <c r="E47" s="23"/>
      <c r="F47" s="23"/>
      <c r="G47" s="23"/>
      <c r="H47" s="23"/>
      <c r="I47" s="23"/>
      <c r="J47" s="23"/>
    </row>
    <row r="48" spans="1:10" ht="28.5" x14ac:dyDescent="0.25">
      <c r="A48" s="4">
        <v>39</v>
      </c>
      <c r="B48" s="18" t="s">
        <v>8</v>
      </c>
      <c r="C48" s="5">
        <f>SUM(D48:I48)</f>
        <v>710002.7</v>
      </c>
      <c r="D48" s="5">
        <f t="shared" ref="D48:I48" si="29">D49+D50</f>
        <v>148940.80000000002</v>
      </c>
      <c r="E48" s="5">
        <f t="shared" si="29"/>
        <v>97664.4</v>
      </c>
      <c r="F48" s="5">
        <f t="shared" si="29"/>
        <v>97139.900000000009</v>
      </c>
      <c r="G48" s="5">
        <f t="shared" si="29"/>
        <v>118082.8</v>
      </c>
      <c r="H48" s="5">
        <f t="shared" si="29"/>
        <v>122033.1</v>
      </c>
      <c r="I48" s="5">
        <f t="shared" si="29"/>
        <v>126141.7</v>
      </c>
      <c r="J48" s="2"/>
    </row>
    <row r="49" spans="1:10" x14ac:dyDescent="0.25">
      <c r="A49" s="4">
        <v>40</v>
      </c>
      <c r="B49" s="19" t="s">
        <v>5</v>
      </c>
      <c r="C49" s="5">
        <f>SUM(D49:I49)</f>
        <v>152523.70000000001</v>
      </c>
      <c r="D49" s="8">
        <f>D60+D62+D64</f>
        <v>44226.1</v>
      </c>
      <c r="E49" s="8">
        <f t="shared" ref="E49:I49" si="30">E60+E62+E64</f>
        <v>19995</v>
      </c>
      <c r="F49" s="8">
        <f t="shared" si="30"/>
        <v>20794.600000000002</v>
      </c>
      <c r="G49" s="8">
        <f t="shared" si="30"/>
        <v>21626</v>
      </c>
      <c r="H49" s="8">
        <f t="shared" si="30"/>
        <v>22491</v>
      </c>
      <c r="I49" s="8">
        <f t="shared" si="30"/>
        <v>23391</v>
      </c>
      <c r="J49" s="2"/>
    </row>
    <row r="50" spans="1:10" x14ac:dyDescent="0.25">
      <c r="A50" s="4">
        <v>41</v>
      </c>
      <c r="B50" s="19" t="s">
        <v>6</v>
      </c>
      <c r="C50" s="5">
        <f t="shared" ref="C50" si="31">SUM(D50:I50)</f>
        <v>557479</v>
      </c>
      <c r="D50" s="8">
        <f t="shared" ref="D50:I50" si="32">D52+D54+D56+D58+D65</f>
        <v>104714.70000000001</v>
      </c>
      <c r="E50" s="8">
        <f t="shared" si="32"/>
        <v>77669.399999999994</v>
      </c>
      <c r="F50" s="8">
        <f t="shared" si="32"/>
        <v>76345.3</v>
      </c>
      <c r="G50" s="8">
        <f t="shared" si="32"/>
        <v>96456.8</v>
      </c>
      <c r="H50" s="8">
        <f t="shared" si="32"/>
        <v>99542.1</v>
      </c>
      <c r="I50" s="8">
        <f t="shared" si="32"/>
        <v>102750.7</v>
      </c>
      <c r="J50" s="2"/>
    </row>
    <row r="51" spans="1:10" ht="60" customHeight="1" x14ac:dyDescent="0.25">
      <c r="A51" s="4">
        <v>42</v>
      </c>
      <c r="B51" s="20" t="s">
        <v>43</v>
      </c>
      <c r="C51" s="3">
        <f>SUM(D51:I51)</f>
        <v>398460.9</v>
      </c>
      <c r="D51" s="3">
        <f t="shared" ref="D51:I51" si="33">D52</f>
        <v>61959</v>
      </c>
      <c r="E51" s="3">
        <f>E52</f>
        <v>59727.4</v>
      </c>
      <c r="F51" s="3">
        <f t="shared" si="33"/>
        <v>59213.1</v>
      </c>
      <c r="G51" s="3">
        <f t="shared" si="33"/>
        <v>69695.5</v>
      </c>
      <c r="H51" s="3">
        <f t="shared" si="33"/>
        <v>72483.3</v>
      </c>
      <c r="I51" s="3">
        <f t="shared" si="33"/>
        <v>75382.600000000006</v>
      </c>
      <c r="J51" s="10" t="s">
        <v>70</v>
      </c>
    </row>
    <row r="52" spans="1:10" x14ac:dyDescent="0.25">
      <c r="A52" s="4">
        <v>43</v>
      </c>
      <c r="B52" s="19" t="s">
        <v>6</v>
      </c>
      <c r="C52" s="3">
        <f t="shared" ref="C52:C65" si="34">SUM(D52:I52)</f>
        <v>398460.9</v>
      </c>
      <c r="D52" s="8">
        <v>61959</v>
      </c>
      <c r="E52" s="8">
        <v>59727.4</v>
      </c>
      <c r="F52" s="8">
        <v>59213.1</v>
      </c>
      <c r="G52" s="8">
        <v>69695.5</v>
      </c>
      <c r="H52" s="8">
        <v>72483.3</v>
      </c>
      <c r="I52" s="8">
        <v>75382.600000000006</v>
      </c>
      <c r="J52" s="2"/>
    </row>
    <row r="53" spans="1:10" ht="63" customHeight="1" x14ac:dyDescent="0.25">
      <c r="A53" s="4">
        <v>44</v>
      </c>
      <c r="B53" s="20" t="s">
        <v>34</v>
      </c>
      <c r="C53" s="3">
        <f t="shared" si="34"/>
        <v>90623.2</v>
      </c>
      <c r="D53" s="3">
        <f t="shared" ref="D53:I53" si="35">D54</f>
        <v>11143.8</v>
      </c>
      <c r="E53" s="3">
        <f t="shared" si="35"/>
        <v>11032.3</v>
      </c>
      <c r="F53" s="3">
        <f t="shared" si="35"/>
        <v>10475.1</v>
      </c>
      <c r="G53" s="3">
        <f t="shared" si="35"/>
        <v>19324</v>
      </c>
      <c r="H53" s="3">
        <f t="shared" si="35"/>
        <v>19324</v>
      </c>
      <c r="I53" s="3">
        <f t="shared" si="35"/>
        <v>19324</v>
      </c>
      <c r="J53" s="10" t="s">
        <v>71</v>
      </c>
    </row>
    <row r="54" spans="1:10" x14ac:dyDescent="0.25">
      <c r="A54" s="4">
        <v>45</v>
      </c>
      <c r="B54" s="19" t="s">
        <v>6</v>
      </c>
      <c r="C54" s="3">
        <f t="shared" si="34"/>
        <v>90623.2</v>
      </c>
      <c r="D54" s="8">
        <v>11143.8</v>
      </c>
      <c r="E54" s="8">
        <v>11032.3</v>
      </c>
      <c r="F54" s="8">
        <v>10475.1</v>
      </c>
      <c r="G54" s="8">
        <v>19324</v>
      </c>
      <c r="H54" s="8">
        <v>19324</v>
      </c>
      <c r="I54" s="8">
        <v>19324</v>
      </c>
      <c r="J54" s="10"/>
    </row>
    <row r="55" spans="1:10" ht="50.25" customHeight="1" x14ac:dyDescent="0.25">
      <c r="A55" s="4">
        <v>46</v>
      </c>
      <c r="B55" s="20" t="s">
        <v>35</v>
      </c>
      <c r="C55" s="3">
        <f t="shared" si="34"/>
        <v>34436.600000000006</v>
      </c>
      <c r="D55" s="3">
        <f>D56</f>
        <v>5254.6</v>
      </c>
      <c r="E55" s="3">
        <f t="shared" ref="E55:I55" si="36">E56</f>
        <v>5481.3</v>
      </c>
      <c r="F55" s="3">
        <f t="shared" si="36"/>
        <v>5250</v>
      </c>
      <c r="G55" s="3">
        <f t="shared" si="36"/>
        <v>5910.7</v>
      </c>
      <c r="H55" s="3">
        <f t="shared" si="36"/>
        <v>6147.1</v>
      </c>
      <c r="I55" s="3">
        <f t="shared" si="36"/>
        <v>6392.9</v>
      </c>
      <c r="J55" s="10">
        <v>13</v>
      </c>
    </row>
    <row r="56" spans="1:10" x14ac:dyDescent="0.25">
      <c r="A56" s="4">
        <v>47</v>
      </c>
      <c r="B56" s="19" t="s">
        <v>6</v>
      </c>
      <c r="C56" s="3">
        <f t="shared" si="34"/>
        <v>34436.600000000006</v>
      </c>
      <c r="D56" s="8">
        <v>5254.6</v>
      </c>
      <c r="E56" s="8">
        <v>5481.3</v>
      </c>
      <c r="F56" s="8">
        <v>5250</v>
      </c>
      <c r="G56" s="8">
        <v>5910.7</v>
      </c>
      <c r="H56" s="8">
        <v>6147.1</v>
      </c>
      <c r="I56" s="8">
        <v>6392.9</v>
      </c>
      <c r="J56" s="10"/>
    </row>
    <row r="57" spans="1:10" ht="46.5" customHeight="1" x14ac:dyDescent="0.25">
      <c r="A57" s="4">
        <v>48</v>
      </c>
      <c r="B57" s="20" t="s">
        <v>36</v>
      </c>
      <c r="C57" s="3">
        <f t="shared" si="34"/>
        <v>8958.2999999999993</v>
      </c>
      <c r="D57" s="3">
        <f t="shared" ref="D57:I57" si="37">D58</f>
        <v>1357.3</v>
      </c>
      <c r="E57" s="3">
        <f t="shared" si="37"/>
        <v>1428.4</v>
      </c>
      <c r="F57" s="3">
        <f t="shared" si="37"/>
        <v>1407.1</v>
      </c>
      <c r="G57" s="3">
        <f t="shared" si="37"/>
        <v>1526.6</v>
      </c>
      <c r="H57" s="3">
        <f t="shared" si="37"/>
        <v>1587.7</v>
      </c>
      <c r="I57" s="3">
        <f t="shared" si="37"/>
        <v>1651.2</v>
      </c>
      <c r="J57" s="10">
        <v>18</v>
      </c>
    </row>
    <row r="58" spans="1:10" x14ac:dyDescent="0.25">
      <c r="A58" s="4">
        <v>49</v>
      </c>
      <c r="B58" s="19" t="s">
        <v>6</v>
      </c>
      <c r="C58" s="3">
        <f t="shared" si="34"/>
        <v>8958.2999999999993</v>
      </c>
      <c r="D58" s="8">
        <v>1357.3</v>
      </c>
      <c r="E58" s="8">
        <v>1428.4</v>
      </c>
      <c r="F58" s="8">
        <v>1407.1</v>
      </c>
      <c r="G58" s="8">
        <v>1526.6</v>
      </c>
      <c r="H58" s="8">
        <v>1587.7</v>
      </c>
      <c r="I58" s="8">
        <v>1651.2</v>
      </c>
      <c r="J58" s="10"/>
    </row>
    <row r="59" spans="1:10" ht="63.75" customHeight="1" x14ac:dyDescent="0.25">
      <c r="A59" s="4">
        <v>50</v>
      </c>
      <c r="B59" s="20" t="s">
        <v>37</v>
      </c>
      <c r="C59" s="3">
        <f t="shared" si="34"/>
        <v>113967.3</v>
      </c>
      <c r="D59" s="3">
        <f t="shared" ref="D59:I59" si="38">D60</f>
        <v>17182.5</v>
      </c>
      <c r="E59" s="3">
        <f t="shared" si="38"/>
        <v>17869.599999999999</v>
      </c>
      <c r="F59" s="3">
        <f t="shared" si="38"/>
        <v>18584.2</v>
      </c>
      <c r="G59" s="3">
        <f t="shared" si="38"/>
        <v>19327</v>
      </c>
      <c r="H59" s="3">
        <f t="shared" si="38"/>
        <v>20100</v>
      </c>
      <c r="I59" s="3">
        <f t="shared" si="38"/>
        <v>20904</v>
      </c>
      <c r="J59" s="10">
        <v>18</v>
      </c>
    </row>
    <row r="60" spans="1:10" x14ac:dyDescent="0.25">
      <c r="A60" s="4">
        <v>51</v>
      </c>
      <c r="B60" s="19" t="s">
        <v>5</v>
      </c>
      <c r="C60" s="3">
        <f t="shared" si="34"/>
        <v>113967.3</v>
      </c>
      <c r="D60" s="8">
        <v>17182.5</v>
      </c>
      <c r="E60" s="8">
        <v>17869.599999999999</v>
      </c>
      <c r="F60" s="8">
        <v>18584.2</v>
      </c>
      <c r="G60" s="8">
        <v>19327</v>
      </c>
      <c r="H60" s="8">
        <v>20100</v>
      </c>
      <c r="I60" s="8">
        <v>20904</v>
      </c>
      <c r="J60" s="10"/>
    </row>
    <row r="61" spans="1:10" ht="137.25" customHeight="1" x14ac:dyDescent="0.25">
      <c r="A61" s="4">
        <v>52</v>
      </c>
      <c r="B61" s="20" t="s">
        <v>38</v>
      </c>
      <c r="C61" s="3">
        <f t="shared" si="34"/>
        <v>13556.4</v>
      </c>
      <c r="D61" s="3">
        <f t="shared" ref="D61:I61" si="39">D62</f>
        <v>2043.6</v>
      </c>
      <c r="E61" s="3">
        <f t="shared" si="39"/>
        <v>2125.4</v>
      </c>
      <c r="F61" s="3">
        <f t="shared" si="39"/>
        <v>2210.4</v>
      </c>
      <c r="G61" s="3">
        <f t="shared" si="39"/>
        <v>2299</v>
      </c>
      <c r="H61" s="3">
        <f t="shared" si="39"/>
        <v>2391</v>
      </c>
      <c r="I61" s="3">
        <f t="shared" si="39"/>
        <v>2487</v>
      </c>
      <c r="J61" s="10">
        <v>13</v>
      </c>
    </row>
    <row r="62" spans="1:10" x14ac:dyDescent="0.25">
      <c r="A62" s="4">
        <v>53</v>
      </c>
      <c r="B62" s="19" t="s">
        <v>5</v>
      </c>
      <c r="C62" s="3">
        <f t="shared" si="34"/>
        <v>13556.4</v>
      </c>
      <c r="D62" s="8">
        <v>2043.6</v>
      </c>
      <c r="E62" s="8">
        <v>2125.4</v>
      </c>
      <c r="F62" s="8">
        <v>2210.4</v>
      </c>
      <c r="G62" s="8">
        <v>2299</v>
      </c>
      <c r="H62" s="8">
        <v>2391</v>
      </c>
      <c r="I62" s="8">
        <v>2487</v>
      </c>
      <c r="J62" s="10"/>
    </row>
    <row r="63" spans="1:10" ht="78" customHeight="1" x14ac:dyDescent="0.25">
      <c r="A63" s="4">
        <v>54</v>
      </c>
      <c r="B63" s="20" t="s">
        <v>39</v>
      </c>
      <c r="C63" s="3">
        <f t="shared" si="34"/>
        <v>50000</v>
      </c>
      <c r="D63" s="3">
        <f t="shared" ref="D63:E63" si="40">D64+D65</f>
        <v>50000</v>
      </c>
      <c r="E63" s="3">
        <f t="shared" si="40"/>
        <v>0</v>
      </c>
      <c r="F63" s="3">
        <f t="shared" ref="F63:I63" si="41">F64+F65</f>
        <v>0</v>
      </c>
      <c r="G63" s="3">
        <f t="shared" si="41"/>
        <v>0</v>
      </c>
      <c r="H63" s="3">
        <f t="shared" si="41"/>
        <v>0</v>
      </c>
      <c r="I63" s="3">
        <f t="shared" si="41"/>
        <v>0</v>
      </c>
      <c r="J63" s="10" t="s">
        <v>65</v>
      </c>
    </row>
    <row r="64" spans="1:10" x14ac:dyDescent="0.25">
      <c r="A64" s="4">
        <v>55</v>
      </c>
      <c r="B64" s="19" t="s">
        <v>5</v>
      </c>
      <c r="C64" s="3">
        <f t="shared" si="34"/>
        <v>25000</v>
      </c>
      <c r="D64" s="8">
        <v>25000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2"/>
    </row>
    <row r="65" spans="1:10" x14ac:dyDescent="0.25">
      <c r="A65" s="4">
        <v>56</v>
      </c>
      <c r="B65" s="19" t="s">
        <v>6</v>
      </c>
      <c r="C65" s="3">
        <f t="shared" si="34"/>
        <v>25000</v>
      </c>
      <c r="D65" s="8">
        <v>25000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2"/>
    </row>
    <row r="66" spans="1:10" x14ac:dyDescent="0.25">
      <c r="A66" s="4">
        <v>57</v>
      </c>
      <c r="B66" s="23" t="s">
        <v>11</v>
      </c>
      <c r="C66" s="23"/>
      <c r="D66" s="23"/>
      <c r="E66" s="23"/>
      <c r="F66" s="23"/>
      <c r="G66" s="23"/>
      <c r="H66" s="23"/>
      <c r="I66" s="23"/>
      <c r="J66" s="23"/>
    </row>
    <row r="67" spans="1:10" ht="28.5" x14ac:dyDescent="0.25">
      <c r="A67" s="4">
        <v>58</v>
      </c>
      <c r="B67" s="21" t="s">
        <v>8</v>
      </c>
      <c r="C67" s="9">
        <f>SUM(D67:I67)</f>
        <v>0</v>
      </c>
      <c r="D67" s="9">
        <f>D68</f>
        <v>0</v>
      </c>
      <c r="E67" s="9">
        <f t="shared" ref="E67:I67" si="42">E68</f>
        <v>0</v>
      </c>
      <c r="F67" s="9">
        <f t="shared" si="42"/>
        <v>0</v>
      </c>
      <c r="G67" s="9">
        <f t="shared" si="42"/>
        <v>0</v>
      </c>
      <c r="H67" s="9">
        <f t="shared" si="42"/>
        <v>0</v>
      </c>
      <c r="I67" s="9">
        <f t="shared" si="42"/>
        <v>0</v>
      </c>
      <c r="J67" s="4"/>
    </row>
    <row r="68" spans="1:10" x14ac:dyDescent="0.25">
      <c r="A68" s="4">
        <v>59</v>
      </c>
      <c r="B68" s="22" t="s">
        <v>6</v>
      </c>
      <c r="C68" s="9">
        <f t="shared" ref="C68:C70" si="43">SUM(D68:I68)</f>
        <v>0</v>
      </c>
      <c r="D68" s="11">
        <f>D70</f>
        <v>0</v>
      </c>
      <c r="E68" s="11">
        <f t="shared" ref="E68:I68" si="44">E70</f>
        <v>0</v>
      </c>
      <c r="F68" s="11">
        <f t="shared" si="44"/>
        <v>0</v>
      </c>
      <c r="G68" s="11">
        <f t="shared" si="44"/>
        <v>0</v>
      </c>
      <c r="H68" s="11">
        <f t="shared" si="44"/>
        <v>0</v>
      </c>
      <c r="I68" s="11">
        <f t="shared" si="44"/>
        <v>0</v>
      </c>
      <c r="J68" s="4"/>
    </row>
    <row r="69" spans="1:10" ht="33.75" customHeight="1" x14ac:dyDescent="0.25">
      <c r="A69" s="4">
        <v>60</v>
      </c>
      <c r="B69" s="20" t="s">
        <v>40</v>
      </c>
      <c r="C69" s="9">
        <f t="shared" si="43"/>
        <v>0</v>
      </c>
      <c r="D69" s="3">
        <f>D70</f>
        <v>0</v>
      </c>
      <c r="E69" s="3">
        <f t="shared" ref="E69:I69" si="45">E70</f>
        <v>0</v>
      </c>
      <c r="F69" s="3">
        <f t="shared" si="45"/>
        <v>0</v>
      </c>
      <c r="G69" s="3">
        <f t="shared" si="45"/>
        <v>0</v>
      </c>
      <c r="H69" s="3">
        <f t="shared" si="45"/>
        <v>0</v>
      </c>
      <c r="I69" s="3">
        <f t="shared" si="45"/>
        <v>0</v>
      </c>
      <c r="J69" s="10">
        <v>14</v>
      </c>
    </row>
    <row r="70" spans="1:10" x14ac:dyDescent="0.25">
      <c r="A70" s="4">
        <v>61</v>
      </c>
      <c r="B70" s="19" t="s">
        <v>6</v>
      </c>
      <c r="C70" s="9">
        <f t="shared" si="43"/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2"/>
    </row>
    <row r="71" spans="1:10" x14ac:dyDescent="0.25">
      <c r="A71" s="4">
        <v>62</v>
      </c>
      <c r="B71" s="23" t="s">
        <v>12</v>
      </c>
      <c r="C71" s="23"/>
      <c r="D71" s="23"/>
      <c r="E71" s="23"/>
      <c r="F71" s="23"/>
      <c r="G71" s="23"/>
      <c r="H71" s="23"/>
      <c r="I71" s="23"/>
      <c r="J71" s="23"/>
    </row>
    <row r="72" spans="1:10" ht="28.5" x14ac:dyDescent="0.25">
      <c r="A72" s="4">
        <v>63</v>
      </c>
      <c r="B72" s="18" t="s">
        <v>8</v>
      </c>
      <c r="C72" s="5">
        <f>SUM(D72:I72)</f>
        <v>29679.300000000003</v>
      </c>
      <c r="D72" s="5">
        <f t="shared" ref="D72:H72" si="46">D73+D74+D75</f>
        <v>10278.6</v>
      </c>
      <c r="E72" s="5">
        <f t="shared" si="46"/>
        <v>3895.9</v>
      </c>
      <c r="F72" s="5">
        <f t="shared" si="46"/>
        <v>3699.2</v>
      </c>
      <c r="G72" s="5">
        <f t="shared" si="46"/>
        <v>3935.2</v>
      </c>
      <c r="H72" s="5">
        <f t="shared" si="46"/>
        <v>3935.2</v>
      </c>
      <c r="I72" s="5">
        <f t="shared" ref="I72" si="47">I73+I74+I75</f>
        <v>3935.2</v>
      </c>
      <c r="J72" s="10"/>
    </row>
    <row r="73" spans="1:10" x14ac:dyDescent="0.25">
      <c r="A73" s="4">
        <v>64</v>
      </c>
      <c r="B73" s="19" t="s">
        <v>4</v>
      </c>
      <c r="C73" s="5">
        <f t="shared" ref="C73:C75" si="48">SUM(D73:I73)</f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10"/>
    </row>
    <row r="74" spans="1:10" x14ac:dyDescent="0.25">
      <c r="A74" s="4">
        <v>65</v>
      </c>
      <c r="B74" s="19" t="s">
        <v>5</v>
      </c>
      <c r="C74" s="5">
        <f t="shared" si="48"/>
        <v>4515.1000000000004</v>
      </c>
      <c r="D74" s="8">
        <f>D77+D80+D83+D86+D91+D94+D99</f>
        <v>4515.1000000000004</v>
      </c>
      <c r="E74" s="8">
        <f t="shared" ref="E74:I74" si="49">E77+E80+E83+E86+E91+E94+E99</f>
        <v>0</v>
      </c>
      <c r="F74" s="8">
        <f t="shared" si="49"/>
        <v>0</v>
      </c>
      <c r="G74" s="8">
        <f t="shared" si="49"/>
        <v>0</v>
      </c>
      <c r="H74" s="8">
        <f t="shared" si="49"/>
        <v>0</v>
      </c>
      <c r="I74" s="8">
        <f t="shared" si="49"/>
        <v>0</v>
      </c>
      <c r="J74" s="10"/>
    </row>
    <row r="75" spans="1:10" x14ac:dyDescent="0.25">
      <c r="A75" s="4">
        <v>66</v>
      </c>
      <c r="B75" s="19" t="s">
        <v>6</v>
      </c>
      <c r="C75" s="5">
        <f t="shared" si="48"/>
        <v>25164.2</v>
      </c>
      <c r="D75" s="8">
        <f>D78+D81+D84+D87+D89+D92+D96+D100</f>
        <v>5763.5</v>
      </c>
      <c r="E75" s="8">
        <f t="shared" ref="E75:I75" si="50">E78+E81+E84+E87+E89+E92+E96+E100</f>
        <v>3895.9</v>
      </c>
      <c r="F75" s="8">
        <f t="shared" si="50"/>
        <v>3699.2</v>
      </c>
      <c r="G75" s="8">
        <f t="shared" si="50"/>
        <v>3935.2</v>
      </c>
      <c r="H75" s="8">
        <f t="shared" si="50"/>
        <v>3935.2</v>
      </c>
      <c r="I75" s="8">
        <f t="shared" si="50"/>
        <v>3935.2</v>
      </c>
      <c r="J75" s="10"/>
    </row>
    <row r="76" spans="1:10" ht="62.25" customHeight="1" x14ac:dyDescent="0.25">
      <c r="A76" s="4">
        <v>67</v>
      </c>
      <c r="B76" s="20" t="s">
        <v>41</v>
      </c>
      <c r="C76" s="3">
        <f>SUM(D76:I76)</f>
        <v>23139.200000000001</v>
      </c>
      <c r="D76" s="3">
        <f t="shared" ref="D76:E76" si="51">D77+D78</f>
        <v>3738.5</v>
      </c>
      <c r="E76" s="3">
        <f t="shared" si="51"/>
        <v>3895.9</v>
      </c>
      <c r="F76" s="3">
        <f t="shared" ref="F76:I76" si="52">F77+F78</f>
        <v>3699.2</v>
      </c>
      <c r="G76" s="3">
        <f t="shared" si="52"/>
        <v>3935.2</v>
      </c>
      <c r="H76" s="3">
        <f t="shared" si="52"/>
        <v>3935.2</v>
      </c>
      <c r="I76" s="3">
        <f t="shared" si="52"/>
        <v>3935.2</v>
      </c>
      <c r="J76" s="10">
        <v>20</v>
      </c>
    </row>
    <row r="77" spans="1:10" x14ac:dyDescent="0.25">
      <c r="A77" s="4">
        <v>68</v>
      </c>
      <c r="B77" s="19" t="s">
        <v>5</v>
      </c>
      <c r="C77" s="3">
        <f t="shared" ref="C77:C100" si="53">SUM(D77:I77)</f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10"/>
    </row>
    <row r="78" spans="1:10" x14ac:dyDescent="0.25">
      <c r="A78" s="4">
        <v>69</v>
      </c>
      <c r="B78" s="19" t="s">
        <v>6</v>
      </c>
      <c r="C78" s="3">
        <f t="shared" si="53"/>
        <v>23139.200000000001</v>
      </c>
      <c r="D78" s="8">
        <f>2317.9+1271+149.6</f>
        <v>3738.5</v>
      </c>
      <c r="E78" s="8">
        <v>3895.9</v>
      </c>
      <c r="F78" s="8">
        <v>3699.2</v>
      </c>
      <c r="G78" s="8">
        <f t="shared" ref="G78:I78" si="54">2411.2+212+1312</f>
        <v>3935.2</v>
      </c>
      <c r="H78" s="8">
        <f t="shared" si="54"/>
        <v>3935.2</v>
      </c>
      <c r="I78" s="8">
        <f t="shared" si="54"/>
        <v>3935.2</v>
      </c>
      <c r="J78" s="10"/>
    </row>
    <row r="79" spans="1:10" ht="60" customHeight="1" x14ac:dyDescent="0.25">
      <c r="A79" s="4">
        <v>70</v>
      </c>
      <c r="B79" s="20" t="s">
        <v>42</v>
      </c>
      <c r="C79" s="3">
        <f t="shared" si="53"/>
        <v>0</v>
      </c>
      <c r="D79" s="3">
        <f t="shared" ref="D79:E79" si="55">D80+D81</f>
        <v>0</v>
      </c>
      <c r="E79" s="3">
        <f t="shared" si="55"/>
        <v>0</v>
      </c>
      <c r="F79" s="3">
        <f t="shared" ref="F79:I79" si="56">F80+F81</f>
        <v>0</v>
      </c>
      <c r="G79" s="3">
        <f t="shared" si="56"/>
        <v>0</v>
      </c>
      <c r="H79" s="3">
        <f t="shared" si="56"/>
        <v>0</v>
      </c>
      <c r="I79" s="3">
        <f t="shared" si="56"/>
        <v>0</v>
      </c>
      <c r="J79" s="10">
        <v>18</v>
      </c>
    </row>
    <row r="80" spans="1:10" x14ac:dyDescent="0.25">
      <c r="A80" s="4">
        <v>71</v>
      </c>
      <c r="B80" s="19" t="s">
        <v>5</v>
      </c>
      <c r="C80" s="3">
        <f t="shared" si="53"/>
        <v>0</v>
      </c>
      <c r="D80" s="8">
        <v>0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10"/>
    </row>
    <row r="81" spans="1:10" x14ac:dyDescent="0.25">
      <c r="A81" s="4">
        <v>72</v>
      </c>
      <c r="B81" s="19" t="s">
        <v>6</v>
      </c>
      <c r="C81" s="3">
        <f t="shared" si="53"/>
        <v>0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10"/>
    </row>
    <row r="82" spans="1:10" ht="86.25" customHeight="1" x14ac:dyDescent="0.25">
      <c r="A82" s="4">
        <v>73</v>
      </c>
      <c r="B82" s="20" t="s">
        <v>44</v>
      </c>
      <c r="C82" s="3">
        <f t="shared" si="53"/>
        <v>0</v>
      </c>
      <c r="D82" s="12">
        <f t="shared" ref="D82:E82" si="57">SUM(D83:D84)</f>
        <v>0</v>
      </c>
      <c r="E82" s="12">
        <f t="shared" si="57"/>
        <v>0</v>
      </c>
      <c r="F82" s="12">
        <f t="shared" ref="F82:I82" si="58">SUM(F83:F84)</f>
        <v>0</v>
      </c>
      <c r="G82" s="12">
        <f t="shared" si="58"/>
        <v>0</v>
      </c>
      <c r="H82" s="12">
        <f t="shared" si="58"/>
        <v>0</v>
      </c>
      <c r="I82" s="12">
        <f t="shared" si="58"/>
        <v>0</v>
      </c>
      <c r="J82" s="10">
        <v>20</v>
      </c>
    </row>
    <row r="83" spans="1:10" x14ac:dyDescent="0.25">
      <c r="A83" s="4">
        <v>74</v>
      </c>
      <c r="B83" s="19" t="s">
        <v>5</v>
      </c>
      <c r="C83" s="3">
        <f t="shared" si="53"/>
        <v>0</v>
      </c>
      <c r="D83" s="8"/>
      <c r="E83" s="8"/>
      <c r="F83" s="8"/>
      <c r="G83" s="8"/>
      <c r="H83" s="8"/>
      <c r="I83" s="8"/>
      <c r="J83" s="10"/>
    </row>
    <row r="84" spans="1:10" x14ac:dyDescent="0.25">
      <c r="A84" s="4">
        <v>75</v>
      </c>
      <c r="B84" s="19" t="s">
        <v>6</v>
      </c>
      <c r="C84" s="3">
        <f t="shared" si="53"/>
        <v>0</v>
      </c>
      <c r="D84" s="8"/>
      <c r="E84" s="8"/>
      <c r="F84" s="8"/>
      <c r="G84" s="8"/>
      <c r="H84" s="8"/>
      <c r="I84" s="8"/>
      <c r="J84" s="10"/>
    </row>
    <row r="85" spans="1:10" ht="46.5" customHeight="1" x14ac:dyDescent="0.25">
      <c r="A85" s="4">
        <v>76</v>
      </c>
      <c r="B85" s="20" t="s">
        <v>46</v>
      </c>
      <c r="C85" s="3">
        <f t="shared" ref="C85:C87" si="59">SUM(D85:I85)</f>
        <v>1107.8</v>
      </c>
      <c r="D85" s="3">
        <f t="shared" ref="D85:I85" si="60">D86+D87</f>
        <v>1107.8</v>
      </c>
      <c r="E85" s="3">
        <f t="shared" si="60"/>
        <v>0</v>
      </c>
      <c r="F85" s="3">
        <f t="shared" si="60"/>
        <v>0</v>
      </c>
      <c r="G85" s="3">
        <f t="shared" si="60"/>
        <v>0</v>
      </c>
      <c r="H85" s="3">
        <f t="shared" si="60"/>
        <v>0</v>
      </c>
      <c r="I85" s="3">
        <f t="shared" si="60"/>
        <v>0</v>
      </c>
      <c r="J85" s="10" t="s">
        <v>68</v>
      </c>
    </row>
    <row r="86" spans="1:10" x14ac:dyDescent="0.25">
      <c r="A86" s="4">
        <v>77</v>
      </c>
      <c r="B86" s="19" t="s">
        <v>5</v>
      </c>
      <c r="C86" s="3">
        <f t="shared" si="59"/>
        <v>1107.8</v>
      </c>
      <c r="D86" s="8">
        <v>1107.8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10"/>
    </row>
    <row r="87" spans="1:10" x14ac:dyDescent="0.25">
      <c r="A87" s="4">
        <v>78</v>
      </c>
      <c r="B87" s="19" t="s">
        <v>6</v>
      </c>
      <c r="C87" s="3">
        <f t="shared" si="59"/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10"/>
    </row>
    <row r="88" spans="1:10" ht="29.25" customHeight="1" x14ac:dyDescent="0.25">
      <c r="A88" s="4">
        <v>79</v>
      </c>
      <c r="B88" s="20" t="s">
        <v>47</v>
      </c>
      <c r="C88" s="3">
        <f t="shared" si="53"/>
        <v>0</v>
      </c>
      <c r="D88" s="3">
        <f t="shared" ref="D88:I88" si="61">D89</f>
        <v>0</v>
      </c>
      <c r="E88" s="3">
        <f t="shared" si="61"/>
        <v>0</v>
      </c>
      <c r="F88" s="3">
        <f t="shared" si="61"/>
        <v>0</v>
      </c>
      <c r="G88" s="3">
        <f t="shared" si="61"/>
        <v>0</v>
      </c>
      <c r="H88" s="3">
        <f t="shared" si="61"/>
        <v>0</v>
      </c>
      <c r="I88" s="3">
        <f t="shared" si="61"/>
        <v>0</v>
      </c>
      <c r="J88" s="10"/>
    </row>
    <row r="89" spans="1:10" x14ac:dyDescent="0.25">
      <c r="A89" s="4">
        <v>80</v>
      </c>
      <c r="B89" s="19" t="s">
        <v>6</v>
      </c>
      <c r="C89" s="3">
        <f t="shared" si="53"/>
        <v>0</v>
      </c>
      <c r="D89" s="8">
        <v>0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10"/>
    </row>
    <row r="90" spans="1:10" ht="48" customHeight="1" x14ac:dyDescent="0.25">
      <c r="A90" s="4">
        <v>81</v>
      </c>
      <c r="B90" s="20" t="s">
        <v>48</v>
      </c>
      <c r="C90" s="3">
        <f t="shared" si="53"/>
        <v>932.3</v>
      </c>
      <c r="D90" s="3">
        <f t="shared" ref="D90:E90" si="62">D91+D92</f>
        <v>932.3</v>
      </c>
      <c r="E90" s="3">
        <f t="shared" si="62"/>
        <v>0</v>
      </c>
      <c r="F90" s="3">
        <f t="shared" ref="F90:I90" si="63">F91+F92</f>
        <v>0</v>
      </c>
      <c r="G90" s="3">
        <f t="shared" si="63"/>
        <v>0</v>
      </c>
      <c r="H90" s="3">
        <f t="shared" si="63"/>
        <v>0</v>
      </c>
      <c r="I90" s="3">
        <f t="shared" si="63"/>
        <v>0</v>
      </c>
      <c r="J90" s="10" t="s">
        <v>69</v>
      </c>
    </row>
    <row r="91" spans="1:10" x14ac:dyDescent="0.25">
      <c r="A91" s="4">
        <v>82</v>
      </c>
      <c r="B91" s="19" t="s">
        <v>5</v>
      </c>
      <c r="C91" s="3">
        <f t="shared" si="53"/>
        <v>932.3</v>
      </c>
      <c r="D91" s="8">
        <v>932.3</v>
      </c>
      <c r="E91" s="8">
        <v>0</v>
      </c>
      <c r="F91" s="8">
        <v>0</v>
      </c>
      <c r="G91" s="8">
        <v>0</v>
      </c>
      <c r="H91" s="8">
        <v>0</v>
      </c>
      <c r="I91" s="8">
        <v>0</v>
      </c>
      <c r="J91" s="10"/>
    </row>
    <row r="92" spans="1:10" x14ac:dyDescent="0.25">
      <c r="A92" s="4">
        <v>83</v>
      </c>
      <c r="B92" s="19" t="s">
        <v>6</v>
      </c>
      <c r="C92" s="3">
        <f t="shared" si="53"/>
        <v>0</v>
      </c>
      <c r="D92" s="8">
        <v>0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10"/>
    </row>
    <row r="93" spans="1:10" ht="75.75" customHeight="1" x14ac:dyDescent="0.25">
      <c r="A93" s="4">
        <v>84</v>
      </c>
      <c r="B93" s="20" t="s">
        <v>49</v>
      </c>
      <c r="C93" s="3">
        <f t="shared" si="53"/>
        <v>4500</v>
      </c>
      <c r="D93" s="3">
        <f t="shared" ref="D93:E93" si="64">D94+D96</f>
        <v>4500</v>
      </c>
      <c r="E93" s="3">
        <f t="shared" si="64"/>
        <v>0</v>
      </c>
      <c r="F93" s="3">
        <f t="shared" ref="F93:I93" si="65">F94+F96</f>
        <v>0</v>
      </c>
      <c r="G93" s="3">
        <f t="shared" si="65"/>
        <v>0</v>
      </c>
      <c r="H93" s="3">
        <f t="shared" si="65"/>
        <v>0</v>
      </c>
      <c r="I93" s="3">
        <f t="shared" si="65"/>
        <v>0</v>
      </c>
      <c r="J93" s="10" t="s">
        <v>63</v>
      </c>
    </row>
    <row r="94" spans="1:10" x14ac:dyDescent="0.25">
      <c r="A94" s="4">
        <v>85</v>
      </c>
      <c r="B94" s="19" t="s">
        <v>5</v>
      </c>
      <c r="C94" s="3">
        <f t="shared" si="53"/>
        <v>2475</v>
      </c>
      <c r="D94" s="8">
        <v>2475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10"/>
    </row>
    <row r="95" spans="1:10" x14ac:dyDescent="0.25">
      <c r="A95" s="4">
        <v>86</v>
      </c>
      <c r="B95" s="19" t="s">
        <v>14</v>
      </c>
      <c r="C95" s="3">
        <f t="shared" si="53"/>
        <v>2475</v>
      </c>
      <c r="D95" s="8">
        <v>2475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10"/>
    </row>
    <row r="96" spans="1:10" x14ac:dyDescent="0.25">
      <c r="A96" s="4">
        <v>87</v>
      </c>
      <c r="B96" s="19" t="s">
        <v>6</v>
      </c>
      <c r="C96" s="3">
        <f t="shared" si="53"/>
        <v>2025</v>
      </c>
      <c r="D96" s="8">
        <v>2025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10"/>
    </row>
    <row r="97" spans="1:10" x14ac:dyDescent="0.25">
      <c r="A97" s="4">
        <v>88</v>
      </c>
      <c r="B97" s="19" t="s">
        <v>14</v>
      </c>
      <c r="C97" s="3">
        <f t="shared" si="53"/>
        <v>2025</v>
      </c>
      <c r="D97" s="8">
        <v>2025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10"/>
    </row>
    <row r="98" spans="1:10" ht="51.75" customHeight="1" x14ac:dyDescent="0.25">
      <c r="A98" s="4">
        <v>89</v>
      </c>
      <c r="B98" s="20" t="s">
        <v>50</v>
      </c>
      <c r="C98" s="3">
        <f t="shared" si="53"/>
        <v>0</v>
      </c>
      <c r="D98" s="3">
        <f t="shared" ref="D98:E98" si="66">D99+D100</f>
        <v>0</v>
      </c>
      <c r="E98" s="3">
        <f t="shared" si="66"/>
        <v>0</v>
      </c>
      <c r="F98" s="3">
        <f t="shared" ref="F98:I98" si="67">F99+F100</f>
        <v>0</v>
      </c>
      <c r="G98" s="3">
        <f t="shared" si="67"/>
        <v>0</v>
      </c>
      <c r="H98" s="3">
        <f t="shared" si="67"/>
        <v>0</v>
      </c>
      <c r="I98" s="3">
        <f t="shared" si="67"/>
        <v>0</v>
      </c>
      <c r="J98" s="10">
        <v>11</v>
      </c>
    </row>
    <row r="99" spans="1:10" x14ac:dyDescent="0.25">
      <c r="A99" s="4">
        <v>90</v>
      </c>
      <c r="B99" s="19" t="s">
        <v>5</v>
      </c>
      <c r="C99" s="3">
        <f t="shared" si="53"/>
        <v>0</v>
      </c>
      <c r="D99" s="8">
        <v>0</v>
      </c>
      <c r="E99" s="8">
        <v>0</v>
      </c>
      <c r="F99" s="8">
        <v>0</v>
      </c>
      <c r="G99" s="8">
        <v>0</v>
      </c>
      <c r="H99" s="8">
        <v>0</v>
      </c>
      <c r="I99" s="8">
        <v>0</v>
      </c>
      <c r="J99" s="10"/>
    </row>
    <row r="100" spans="1:10" x14ac:dyDescent="0.25">
      <c r="A100" s="4">
        <v>91</v>
      </c>
      <c r="B100" s="19" t="s">
        <v>6</v>
      </c>
      <c r="C100" s="3">
        <f t="shared" si="53"/>
        <v>0</v>
      </c>
      <c r="D100" s="8">
        <v>0</v>
      </c>
      <c r="E100" s="8">
        <v>0</v>
      </c>
      <c r="F100" s="8">
        <v>0</v>
      </c>
      <c r="G100" s="8">
        <v>0</v>
      </c>
      <c r="H100" s="8">
        <v>0</v>
      </c>
      <c r="I100" s="8">
        <v>0</v>
      </c>
      <c r="J100" s="2"/>
    </row>
    <row r="101" spans="1:10" ht="30" customHeight="1" x14ac:dyDescent="0.25">
      <c r="A101" s="4">
        <v>92</v>
      </c>
      <c r="B101" s="23" t="s">
        <v>57</v>
      </c>
      <c r="C101" s="23"/>
      <c r="D101" s="23"/>
      <c r="E101" s="23"/>
      <c r="F101" s="23"/>
      <c r="G101" s="23"/>
      <c r="H101" s="23"/>
      <c r="I101" s="23"/>
      <c r="J101" s="23"/>
    </row>
    <row r="102" spans="1:10" ht="28.5" x14ac:dyDescent="0.25">
      <c r="A102" s="4">
        <v>93</v>
      </c>
      <c r="B102" s="18" t="s">
        <v>8</v>
      </c>
      <c r="C102" s="5">
        <f>SUM(D102:I102)</f>
        <v>639795.1</v>
      </c>
      <c r="D102" s="5">
        <f>SUM(D103:D104)</f>
        <v>108286.49999999999</v>
      </c>
      <c r="E102" s="5">
        <f t="shared" ref="E102:I102" si="68">SUM(E103:E104)</f>
        <v>76801</v>
      </c>
      <c r="F102" s="5">
        <f t="shared" si="68"/>
        <v>74480.300000000017</v>
      </c>
      <c r="G102" s="5">
        <f t="shared" si="68"/>
        <v>121805.9</v>
      </c>
      <c r="H102" s="5">
        <f t="shared" si="68"/>
        <v>126677.3</v>
      </c>
      <c r="I102" s="5">
        <f t="shared" si="68"/>
        <v>131744.1</v>
      </c>
      <c r="J102" s="10"/>
    </row>
    <row r="103" spans="1:10" x14ac:dyDescent="0.25">
      <c r="A103" s="4">
        <v>94</v>
      </c>
      <c r="B103" s="18" t="s">
        <v>5</v>
      </c>
      <c r="C103" s="5">
        <f t="shared" ref="C103:C104" si="69">SUM(D103:I103)</f>
        <v>0</v>
      </c>
      <c r="D103" s="5">
        <f>D106+D111</f>
        <v>0</v>
      </c>
      <c r="E103" s="5">
        <f t="shared" ref="E103:I103" si="70">E111+E106</f>
        <v>0</v>
      </c>
      <c r="F103" s="5">
        <f t="shared" si="70"/>
        <v>0</v>
      </c>
      <c r="G103" s="5">
        <f t="shared" si="70"/>
        <v>0</v>
      </c>
      <c r="H103" s="5">
        <f t="shared" si="70"/>
        <v>0</v>
      </c>
      <c r="I103" s="5">
        <f t="shared" si="70"/>
        <v>0</v>
      </c>
      <c r="J103" s="10"/>
    </row>
    <row r="104" spans="1:10" x14ac:dyDescent="0.25">
      <c r="A104" s="4">
        <v>95</v>
      </c>
      <c r="B104" s="18" t="s">
        <v>6</v>
      </c>
      <c r="C104" s="5">
        <f t="shared" si="69"/>
        <v>639795.1</v>
      </c>
      <c r="D104" s="5">
        <f>D107+D109+D112+D114+D116+D118</f>
        <v>108286.49999999999</v>
      </c>
      <c r="E104" s="5">
        <f t="shared" ref="E104:I104" si="71">E107+E109+E112+E114+E116+E118</f>
        <v>76801</v>
      </c>
      <c r="F104" s="5">
        <f t="shared" si="71"/>
        <v>74480.300000000017</v>
      </c>
      <c r="G104" s="5">
        <f t="shared" si="71"/>
        <v>121805.9</v>
      </c>
      <c r="H104" s="5">
        <f t="shared" si="71"/>
        <v>126677.3</v>
      </c>
      <c r="I104" s="5">
        <f t="shared" si="71"/>
        <v>131744.1</v>
      </c>
      <c r="J104" s="10"/>
    </row>
    <row r="105" spans="1:10" ht="48" customHeight="1" x14ac:dyDescent="0.25">
      <c r="A105" s="4">
        <v>96</v>
      </c>
      <c r="B105" s="20" t="s">
        <v>51</v>
      </c>
      <c r="C105" s="3">
        <f>SUM(D105:I105)</f>
        <v>31872.6</v>
      </c>
      <c r="D105" s="3">
        <f t="shared" ref="D105:E105" si="72">D107+D106</f>
        <v>4838.2</v>
      </c>
      <c r="E105" s="3">
        <f t="shared" si="72"/>
        <v>5055.5</v>
      </c>
      <c r="F105" s="3">
        <f t="shared" ref="F105:I105" si="73">F107+F106</f>
        <v>4990.8</v>
      </c>
      <c r="G105" s="3">
        <f t="shared" si="73"/>
        <v>5442.2</v>
      </c>
      <c r="H105" s="3">
        <f t="shared" si="73"/>
        <v>5659.8</v>
      </c>
      <c r="I105" s="3">
        <f t="shared" si="73"/>
        <v>5886.1</v>
      </c>
      <c r="J105" s="10">
        <v>20</v>
      </c>
    </row>
    <row r="106" spans="1:10" x14ac:dyDescent="0.25">
      <c r="A106" s="4">
        <v>97</v>
      </c>
      <c r="B106" s="19" t="s">
        <v>5</v>
      </c>
      <c r="C106" s="3">
        <f t="shared" ref="C106:C118" si="74">SUM(D106:I106)</f>
        <v>0</v>
      </c>
      <c r="D106" s="8">
        <v>0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10"/>
    </row>
    <row r="107" spans="1:10" x14ac:dyDescent="0.25">
      <c r="A107" s="4">
        <v>98</v>
      </c>
      <c r="B107" s="19" t="s">
        <v>6</v>
      </c>
      <c r="C107" s="3">
        <f t="shared" si="74"/>
        <v>31872.6</v>
      </c>
      <c r="D107" s="8">
        <v>4838.2</v>
      </c>
      <c r="E107" s="8">
        <v>5055.5</v>
      </c>
      <c r="F107" s="8">
        <v>4990.8</v>
      </c>
      <c r="G107" s="8">
        <v>5442.2</v>
      </c>
      <c r="H107" s="8">
        <v>5659.8</v>
      </c>
      <c r="I107" s="8">
        <v>5886.1</v>
      </c>
      <c r="J107" s="10"/>
    </row>
    <row r="108" spans="1:10" ht="46.5" customHeight="1" x14ac:dyDescent="0.25">
      <c r="A108" s="4">
        <v>99</v>
      </c>
      <c r="B108" s="20" t="s">
        <v>52</v>
      </c>
      <c r="C108" s="3">
        <f t="shared" si="74"/>
        <v>243790.9</v>
      </c>
      <c r="D108" s="3">
        <f t="shared" ref="D108:I108" si="75">D109</f>
        <v>36830.699999999997</v>
      </c>
      <c r="E108" s="3">
        <f t="shared" si="75"/>
        <v>39121.1</v>
      </c>
      <c r="F108" s="3">
        <f t="shared" si="75"/>
        <v>38512.800000000003</v>
      </c>
      <c r="G108" s="3">
        <f t="shared" si="75"/>
        <v>41429.5</v>
      </c>
      <c r="H108" s="3">
        <f t="shared" si="75"/>
        <v>43086.7</v>
      </c>
      <c r="I108" s="3">
        <f t="shared" si="75"/>
        <v>44810.1</v>
      </c>
      <c r="J108" s="10">
        <v>20</v>
      </c>
    </row>
    <row r="109" spans="1:10" x14ac:dyDescent="0.25">
      <c r="A109" s="4">
        <v>100</v>
      </c>
      <c r="B109" s="19" t="s">
        <v>6</v>
      </c>
      <c r="C109" s="3">
        <f t="shared" si="74"/>
        <v>243790.9</v>
      </c>
      <c r="D109" s="8">
        <v>36830.699999999997</v>
      </c>
      <c r="E109" s="8">
        <v>39121.1</v>
      </c>
      <c r="F109" s="8">
        <v>38512.800000000003</v>
      </c>
      <c r="G109" s="8">
        <v>41429.5</v>
      </c>
      <c r="H109" s="8">
        <v>43086.7</v>
      </c>
      <c r="I109" s="8">
        <v>44810.1</v>
      </c>
      <c r="J109" s="10"/>
    </row>
    <row r="110" spans="1:10" ht="45" x14ac:dyDescent="0.25">
      <c r="A110" s="4">
        <v>101</v>
      </c>
      <c r="B110" s="20" t="s">
        <v>53</v>
      </c>
      <c r="C110" s="3">
        <f t="shared" si="74"/>
        <v>0</v>
      </c>
      <c r="D110" s="3">
        <f t="shared" ref="D110:E110" si="76">D111+D112</f>
        <v>0</v>
      </c>
      <c r="E110" s="3">
        <f t="shared" si="76"/>
        <v>0</v>
      </c>
      <c r="F110" s="3">
        <f t="shared" ref="F110:I110" si="77">F111+F112</f>
        <v>0</v>
      </c>
      <c r="G110" s="3">
        <f t="shared" si="77"/>
        <v>0</v>
      </c>
      <c r="H110" s="3">
        <f t="shared" si="77"/>
        <v>0</v>
      </c>
      <c r="I110" s="3">
        <f t="shared" si="77"/>
        <v>0</v>
      </c>
      <c r="J110" s="10">
        <v>23</v>
      </c>
    </row>
    <row r="111" spans="1:10" x14ac:dyDescent="0.25">
      <c r="A111" s="4">
        <v>102</v>
      </c>
      <c r="B111" s="19" t="s">
        <v>5</v>
      </c>
      <c r="C111" s="3">
        <f t="shared" si="74"/>
        <v>0</v>
      </c>
      <c r="D111" s="8">
        <v>0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10"/>
    </row>
    <row r="112" spans="1:10" x14ac:dyDescent="0.25">
      <c r="A112" s="4">
        <v>103</v>
      </c>
      <c r="B112" s="19" t="s">
        <v>6</v>
      </c>
      <c r="C112" s="3">
        <f t="shared" si="74"/>
        <v>0</v>
      </c>
      <c r="D112" s="8">
        <v>0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10"/>
    </row>
    <row r="113" spans="1:10" ht="45.75" customHeight="1" x14ac:dyDescent="0.25">
      <c r="A113" s="4">
        <v>104</v>
      </c>
      <c r="B113" s="20" t="s">
        <v>54</v>
      </c>
      <c r="C113" s="3">
        <f t="shared" si="74"/>
        <v>153851.19999999998</v>
      </c>
      <c r="D113" s="3">
        <f t="shared" ref="D113:I113" si="78">D114</f>
        <v>23514.1</v>
      </c>
      <c r="E113" s="3">
        <f t="shared" si="78"/>
        <v>24504.2</v>
      </c>
      <c r="F113" s="3">
        <f t="shared" si="78"/>
        <v>23266.6</v>
      </c>
      <c r="G113" s="3">
        <f t="shared" si="78"/>
        <v>26450</v>
      </c>
      <c r="H113" s="3">
        <f t="shared" si="78"/>
        <v>27508</v>
      </c>
      <c r="I113" s="3">
        <f t="shared" si="78"/>
        <v>28608.3</v>
      </c>
      <c r="J113" s="10">
        <v>15</v>
      </c>
    </row>
    <row r="114" spans="1:10" x14ac:dyDescent="0.25">
      <c r="A114" s="4">
        <v>105</v>
      </c>
      <c r="B114" s="19" t="s">
        <v>6</v>
      </c>
      <c r="C114" s="3">
        <f t="shared" si="74"/>
        <v>153851.19999999998</v>
      </c>
      <c r="D114" s="8">
        <v>23514.1</v>
      </c>
      <c r="E114" s="8">
        <v>24504.2</v>
      </c>
      <c r="F114" s="8">
        <v>23266.6</v>
      </c>
      <c r="G114" s="8">
        <v>26450</v>
      </c>
      <c r="H114" s="8">
        <v>27508</v>
      </c>
      <c r="I114" s="8">
        <v>28608.3</v>
      </c>
      <c r="J114" s="10"/>
    </row>
    <row r="115" spans="1:10" ht="45" customHeight="1" x14ac:dyDescent="0.25">
      <c r="A115" s="4">
        <v>106</v>
      </c>
      <c r="B115" s="20" t="s">
        <v>55</v>
      </c>
      <c r="C115" s="3">
        <f t="shared" si="74"/>
        <v>51485.4</v>
      </c>
      <c r="D115" s="3">
        <f t="shared" ref="D115:I115" si="79">D116</f>
        <v>7903.4999999999991</v>
      </c>
      <c r="E115" s="3">
        <f t="shared" si="79"/>
        <v>8120.2</v>
      </c>
      <c r="F115" s="3">
        <f t="shared" si="79"/>
        <v>7710.1</v>
      </c>
      <c r="G115" s="3">
        <f t="shared" si="79"/>
        <v>8890.2000000000007</v>
      </c>
      <c r="H115" s="3">
        <f t="shared" si="79"/>
        <v>9245.7999999999993</v>
      </c>
      <c r="I115" s="3">
        <f t="shared" si="79"/>
        <v>9615.6</v>
      </c>
      <c r="J115" s="10" t="s">
        <v>62</v>
      </c>
    </row>
    <row r="116" spans="1:10" x14ac:dyDescent="0.25">
      <c r="A116" s="4">
        <v>107</v>
      </c>
      <c r="B116" s="19" t="s">
        <v>6</v>
      </c>
      <c r="C116" s="3">
        <f t="shared" si="74"/>
        <v>51485.4</v>
      </c>
      <c r="D116" s="8">
        <f>5532.4+2133.9+237.2</f>
        <v>7903.4999999999991</v>
      </c>
      <c r="E116" s="8">
        <v>8120.2</v>
      </c>
      <c r="F116" s="8">
        <v>7710.1</v>
      </c>
      <c r="G116" s="8">
        <v>8890.2000000000007</v>
      </c>
      <c r="H116" s="8">
        <v>9245.7999999999993</v>
      </c>
      <c r="I116" s="8">
        <v>9615.6</v>
      </c>
      <c r="J116" s="10"/>
    </row>
    <row r="117" spans="1:10" ht="76.5" customHeight="1" x14ac:dyDescent="0.25">
      <c r="A117" s="4">
        <v>108</v>
      </c>
      <c r="B117" s="20" t="s">
        <v>56</v>
      </c>
      <c r="C117" s="3">
        <f t="shared" si="74"/>
        <v>158795</v>
      </c>
      <c r="D117" s="3">
        <f t="shared" ref="D117:I117" si="80">D118</f>
        <v>35200</v>
      </c>
      <c r="E117" s="3">
        <f t="shared" si="80"/>
        <v>0</v>
      </c>
      <c r="F117" s="3">
        <f t="shared" si="80"/>
        <v>0</v>
      </c>
      <c r="G117" s="3">
        <f t="shared" si="80"/>
        <v>39594</v>
      </c>
      <c r="H117" s="3">
        <f t="shared" si="80"/>
        <v>41177</v>
      </c>
      <c r="I117" s="3">
        <f t="shared" si="80"/>
        <v>42824</v>
      </c>
      <c r="J117" s="10">
        <v>15</v>
      </c>
    </row>
    <row r="118" spans="1:10" x14ac:dyDescent="0.25">
      <c r="A118" s="4">
        <v>109</v>
      </c>
      <c r="B118" s="19" t="s">
        <v>6</v>
      </c>
      <c r="C118" s="3">
        <f t="shared" si="74"/>
        <v>158795</v>
      </c>
      <c r="D118" s="8">
        <v>35200</v>
      </c>
      <c r="E118" s="8">
        <v>0</v>
      </c>
      <c r="F118" s="8">
        <v>0</v>
      </c>
      <c r="G118" s="8">
        <v>39594</v>
      </c>
      <c r="H118" s="8">
        <v>41177</v>
      </c>
      <c r="I118" s="8">
        <v>42824</v>
      </c>
      <c r="J118" s="2"/>
    </row>
  </sheetData>
  <autoFilter ref="A9:J118"/>
  <mergeCells count="14">
    <mergeCell ref="G2:J2"/>
    <mergeCell ref="G1:J1"/>
    <mergeCell ref="B101:J101"/>
    <mergeCell ref="A4:J4"/>
    <mergeCell ref="A5:J5"/>
    <mergeCell ref="A7:A8"/>
    <mergeCell ref="B7:B8"/>
    <mergeCell ref="J7:J8"/>
    <mergeCell ref="B14:J14"/>
    <mergeCell ref="B24:J24"/>
    <mergeCell ref="B47:J47"/>
    <mergeCell ref="B66:J66"/>
    <mergeCell ref="B71:J71"/>
    <mergeCell ref="C7:I7"/>
  </mergeCells>
  <phoneticPr fontId="0" type="noConversion"/>
  <pageMargins left="0.31496062992125984" right="0.11811023622047245" top="0.35433070866141736" bottom="0.35433070866141736" header="0.31496062992125984" footer="0.31496062992125984"/>
  <pageSetup paperSize="9" scale="82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 Красноуфимск</vt:lpstr>
      <vt:lpstr>'ГО Красноуфимск'!Заголовки_для_печати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2022-11-24T05:26:54Z</cp:lastPrinted>
  <dcterms:created xsi:type="dcterms:W3CDTF">2016-02-09T04:16:04Z</dcterms:created>
  <dcterms:modified xsi:type="dcterms:W3CDTF">2022-11-24T05:26:57Z</dcterms:modified>
</cp:coreProperties>
</file>